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480" windowHeight="7872" activeTab="0"/>
  </bookViews>
  <sheets>
    <sheet name="1.2 melléklet" sheetId="1" r:id="rId1"/>
    <sheet name="2.2 melléklet" sheetId="2" r:id="rId2"/>
    <sheet name="2 melléklet" sheetId="3" state="hidden" r:id="rId3"/>
    <sheet name="2  melléklet" sheetId="4" state="hidden" r:id="rId4"/>
    <sheet name="3.2 melléklet" sheetId="5" r:id="rId5"/>
    <sheet name="4.melléklet" sheetId="6" state="hidden" r:id="rId6"/>
    <sheet name="5.melléklet" sheetId="7" state="hidden" r:id="rId7"/>
    <sheet name="6.melléklet" sheetId="8" state="hidden" r:id="rId8"/>
    <sheet name="7.melléklet" sheetId="9" state="hidden" r:id="rId9"/>
    <sheet name="8.melléklet" sheetId="10" state="hidden" r:id="rId10"/>
    <sheet name="9.melléklet" sheetId="11" state="hidden" r:id="rId11"/>
    <sheet name="10.2 melléklet" sheetId="12" r:id="rId12"/>
    <sheet name="Munka1" sheetId="13" state="hidden" r:id="rId13"/>
  </sheets>
  <definedNames>
    <definedName name="_xlnm.Print_Area" localSheetId="0">'1.2 melléklet'!$A$1:$J$123</definedName>
    <definedName name="_xlnm.Print_Area" localSheetId="11">'10.2 melléklet'!$A$1:$E$33</definedName>
    <definedName name="_xlnm.Print_Area" localSheetId="4">'3.2 melléklet'!$A$1:$H$49</definedName>
  </definedNames>
  <calcPr fullCalcOnLoad="1"/>
</workbook>
</file>

<file path=xl/sharedStrings.xml><?xml version="1.0" encoding="utf-8"?>
<sst xmlns="http://schemas.openxmlformats.org/spreadsheetml/2006/main" count="1921" uniqueCount="656">
  <si>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</si>
  <si>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</si>
  <si>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</si>
  <si>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</si>
  <si>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</si>
  <si>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</si>
  <si>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</si>
  <si>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</si>
  <si>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</si>
  <si>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</si>
  <si>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</si>
  <si>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</si>
  <si>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</si>
  <si>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</si>
  <si>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</si>
  <si>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</si>
  <si>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</si>
  <si>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</si>
  <si>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</si>
  <si>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</si>
  <si>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</si>
  <si>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</si>
  <si>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</si>
  <si>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</si>
  <si>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</si>
  <si>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</si>
  <si>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</si>
  <si>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</si>
  <si>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</si>
  <si>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</si>
  <si>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</si>
  <si>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</si>
  <si>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</si>
  <si>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</si>
  <si>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</si>
  <si>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</si>
  <si>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</si>
  <si>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</si>
  <si>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</si>
  <si>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</si>
  <si>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</si>
  <si>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</si>
  <si>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</si>
  <si>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</si>
  <si>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</si>
  <si>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</si>
  <si>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</si>
  <si>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</si>
  <si>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</si>
  <si>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</si>
  <si>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</si>
  <si>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</si>
  <si>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</si>
  <si>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</si>
  <si>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</si>
  <si>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</si>
  <si>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</si>
  <si>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</si>
  <si>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</si>
  <si>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</si>
  <si>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</si>
  <si>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</si>
  <si>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</si>
  <si>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</si>
  <si>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</si>
  <si>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</si>
  <si>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</si>
  <si>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</si>
  <si>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</si>
  <si>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</si>
  <si>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</si>
  <si>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</si>
  <si>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</si>
  <si>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</si>
  <si>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</si>
  <si>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</si>
  <si>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</si>
  <si>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</si>
  <si>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</si>
  <si>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</si>
  <si>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</si>
  <si>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</si>
  <si>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</si>
  <si>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</si>
  <si>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</si>
  <si>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</si>
  <si>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</si>
  <si>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</si>
  <si>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</si>
  <si>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</si>
  <si>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</si>
  <si>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</si>
  <si>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</si>
  <si>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</si>
  <si>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</si>
  <si>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</si>
  <si>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</si>
  <si>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</si>
  <si>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</si>
  <si>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</si>
  <si>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</si>
  <si>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</si>
  <si>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</si>
  <si>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</si>
  <si>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</si>
  <si>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</si>
  <si>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</si>
  <si>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</si>
  <si>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</si>
  <si>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</si>
  <si>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</si>
  <si>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</si>
  <si>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</si>
  <si>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</si>
  <si>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</si>
  <si>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</si>
  <si>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</si>
  <si>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</si>
  <si>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</si>
  <si>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</si>
  <si>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</si>
  <si>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</si>
  <si>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</si>
  <si>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</si>
  <si>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</si>
  <si>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</si>
  <si>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</si>
  <si>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</si>
  <si>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</si>
  <si>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</si>
  <si>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</si>
  <si>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</si>
  <si>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</si>
  <si>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</si>
  <si>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</si>
  <si>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</si>
  <si>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</si>
  <si>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</si>
  <si>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</si>
  <si>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</si>
  <si>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</si>
  <si>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</si>
  <si>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</si>
  <si>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</si>
  <si>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</si>
  <si>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</si>
  <si>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</si>
  <si>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</si>
  <si>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</si>
  <si>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</si>
  <si>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</si>
  <si>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</si>
  <si>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</si>
  <si>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</si>
  <si>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</si>
  <si>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</si>
  <si>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</si>
  <si>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</si>
  <si>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</si>
  <si>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</si>
  <si>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</si>
  <si>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</si>
  <si>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</si>
  <si>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</si>
  <si>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</si>
  <si>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</si>
  <si>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</si>
  <si>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</si>
  <si>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</si>
  <si>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</si>
  <si>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</si>
  <si>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</si>
  <si>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</si>
  <si>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</si>
  <si>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</si>
  <si>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</si>
  <si>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</si>
  <si>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</si>
  <si>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</si>
  <si>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</si>
  <si>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</si>
  <si>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</si>
  <si>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</si>
  <si>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</si>
  <si>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</si>
  <si>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</si>
  <si>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</si>
  <si>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</si>
  <si>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</si>
  <si>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</si>
  <si>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</si>
  <si>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</si>
  <si>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</si>
  <si>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</si>
  <si>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</si>
  <si>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</si>
  <si>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</si>
  <si>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</si>
  <si>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</si>
  <si>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</si>
  <si>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</si>
  <si>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</si>
  <si>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</si>
  <si>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</si>
  <si>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</si>
  <si>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</si>
  <si>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</si>
  <si>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</si>
  <si>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</si>
  <si>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</si>
  <si>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</si>
  <si>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</si>
  <si>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</si>
  <si>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</si>
  <si>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</si>
  <si>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</si>
  <si>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</si>
  <si>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</si>
  <si>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</si>
  <si>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</si>
  <si>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</si>
  <si>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</si>
  <si>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</si>
  <si>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</si>
  <si>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</si>
  <si>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</si>
  <si>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</si>
  <si>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</si>
  <si>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</si>
  <si>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</si>
  <si>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</si>
  <si>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</si>
  <si>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</si>
  <si>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</si>
  <si>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</si>
  <si>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</si>
  <si>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</si>
  <si>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</si>
  <si>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</si>
  <si>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</si>
  <si>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</si>
  <si>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</si>
  <si>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</si>
  <si>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</si>
  <si>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</si>
  <si>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</si>
  <si>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</si>
  <si>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</si>
  <si>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</si>
  <si>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</si>
  <si>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</si>
  <si>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</si>
  <si>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</si>
  <si>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</si>
  <si>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</si>
  <si>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</si>
  <si>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</si>
  <si>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</si>
  <si>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</si>
  <si>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</si>
  <si>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</si>
  <si>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</si>
  <si>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</si>
  <si>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</si>
  <si>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</si>
  <si>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</si>
  <si>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</si>
  <si>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</si>
  <si>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</si>
  <si>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</si>
  <si>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</si>
  <si>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</si>
  <si>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</si>
  <si>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</si>
  <si>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</si>
  <si>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</si>
  <si>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</si>
  <si>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</si>
  <si>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</si>
  <si>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</si>
  <si>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</si>
  <si>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</si>
  <si>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</si>
  <si>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</si>
  <si>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</si>
  <si>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</si>
  <si>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</si>
  <si>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</si>
  <si>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</si>
  <si>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</si>
  <si>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</si>
  <si>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</si>
  <si>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</si>
  <si>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</si>
  <si>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</si>
  <si>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</si>
  <si>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</si>
  <si>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</si>
  <si>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</si>
  <si>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</si>
  <si>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</si>
  <si>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</si>
  <si>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</si>
  <si>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</si>
  <si>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</si>
  <si>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</si>
  <si>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</si>
  <si>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</si>
  <si>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</si>
  <si>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</si>
  <si>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</si>
  <si>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</si>
  <si>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</si>
  <si>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</si>
  <si>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</si>
  <si>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</si>
  <si>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</si>
  <si>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</si>
  <si>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</si>
  <si>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</si>
  <si>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</si>
  <si>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</si>
  <si>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</si>
  <si>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</si>
  <si>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</si>
  <si>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</si>
  <si>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</si>
  <si>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</si>
  <si>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</si>
  <si>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</si>
  <si>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</si>
  <si>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</si>
  <si>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</si>
  <si>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</si>
  <si>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</si>
  <si>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</si>
  <si>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</si>
  <si>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</si>
  <si>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</si>
  <si>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</si>
  <si>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</si>
  <si>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</si>
  <si>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</si>
  <si>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</si>
  <si>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</si>
  <si>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</si>
  <si>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</si>
  <si>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</si>
  <si>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</si>
  <si>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</si>
  <si>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</si>
  <si>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</si>
  <si>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</si>
  <si>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</si>
  <si>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</si>
  <si>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</si>
  <si>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</si>
  <si>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</si>
  <si>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</si>
  <si>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</si>
  <si>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</si>
  <si>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</si>
  <si>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</si>
  <si>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</si>
  <si>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</si>
  <si>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</si>
  <si>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</si>
  <si>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</si>
  <si>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</si>
  <si>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</si>
  <si>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</si>
  <si>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</si>
  <si>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</si>
  <si>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</si>
  <si>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</si>
  <si>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</si>
  <si>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</si>
  <si>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</si>
  <si>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</si>
  <si>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</si>
  <si>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</si>
  <si>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</si>
  <si>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</si>
  <si>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</si>
  <si>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</si>
  <si>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</si>
  <si>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</si>
  <si>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</si>
  <si>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</si>
  <si>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</si>
  <si>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</si>
  <si>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</si>
  <si>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</si>
  <si>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</si>
  <si>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</si>
  <si>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</si>
  <si>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</si>
  <si>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</si>
  <si>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</si>
  <si>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</si>
  <si>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</si>
  <si>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</si>
  <si>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</si>
  <si>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</si>
  <si>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</si>
  <si>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</si>
  <si>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</si>
  <si>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</si>
  <si>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</si>
  <si>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</si>
  <si>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</si>
  <si>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</si>
  <si>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</si>
  <si>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</si>
  <si>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</si>
  <si>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</si>
  <si>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</si>
  <si>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</si>
  <si>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</si>
  <si>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</si>
  <si>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</si>
  <si>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</si>
  <si>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</si>
  <si>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</si>
  <si>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</si>
  <si>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</si>
  <si>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</si>
  <si>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</si>
  <si>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</si>
  <si>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</si>
  <si>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</si>
  <si>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</si>
  <si>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</si>
  <si>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</si>
  <si>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</si>
  <si>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</si>
  <si>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</si>
  <si>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</si>
  <si>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</si>
  <si>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</si>
  <si>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</si>
  <si>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</si>
  <si>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</si>
  <si>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</si>
  <si>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</si>
  <si>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</si>
  <si>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</si>
  <si>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</si>
  <si>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</si>
  <si>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</si>
  <si>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</si>
  <si>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</si>
  <si>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</si>
  <si>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</si>
  <si>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</si>
  <si>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</si>
  <si>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</si>
  <si>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</si>
  <si>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</si>
  <si>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</si>
  <si>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</si>
  <si>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</si>
  <si>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</si>
  <si>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</si>
  <si>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</si>
  <si>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</si>
  <si>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</si>
  <si>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</si>
  <si>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</si>
  <si>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</si>
  <si>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</si>
  <si>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</si>
  <si>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</si>
  <si>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</si>
  <si>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</si>
  <si>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</si>
  <si>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</si>
  <si>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</si>
  <si>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</si>
  <si>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</si>
  <si>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</si>
  <si>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</si>
  <si>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</si>
  <si>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</si>
  <si>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</si>
  <si>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</si>
  <si>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</si>
  <si>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</si>
  <si>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</si>
  <si>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</si>
  <si>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</si>
  <si>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</si>
  <si>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</si>
  <si>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</si>
  <si>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</si>
  <si>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</si>
  <si>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</si>
  <si>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</si>
  <si>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</si>
  <si>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</si>
  <si>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</si>
  <si>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</si>
  <si>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</si>
  <si>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</si>
  <si>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</si>
  <si>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</si>
  <si>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</si>
  <si>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</si>
  <si>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</si>
  <si>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</si>
  <si>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</si>
  <si>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</si>
  <si>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</si>
  <si>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</si>
  <si>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</si>
  <si>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</si>
  <si>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</si>
  <si>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</si>
  <si>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</si>
  <si>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</si>
  <si>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</si>
  <si>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</si>
  <si>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</si>
  <si>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</si>
  <si>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</si>
  <si>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</si>
  <si>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</si>
  <si>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</si>
  <si>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</si>
  <si>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</si>
  <si>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</si>
  <si>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</si>
  <si>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</si>
  <si>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</si>
  <si>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</si>
  <si>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</si>
  <si>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</si>
  <si>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</si>
  <si>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</si>
  <si>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</si>
  <si>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</si>
  <si>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</si>
  <si>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</si>
  <si>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</si>
  <si>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</si>
  <si>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</si>
  <si>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</si>
  <si>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</si>
  <si>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</si>
  <si>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</si>
  <si>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</si>
  <si>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</si>
  <si>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</si>
  <si>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</si>
  <si>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</si>
  <si>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</si>
  <si>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</si>
  <si>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</si>
  <si>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</si>
  <si>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</si>
  <si>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</si>
  <si>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</si>
  <si>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</si>
  <si>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</si>
  <si>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</si>
  <si>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</si>
  <si>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</si>
  <si>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</si>
  <si>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</si>
  <si>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</si>
  <si>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</si>
  <si>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</si>
  <si>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</si>
  <si>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</si>
  <si>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</si>
  <si>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ÖNKORMÁNYZAT ÉS KÖLTSÉGVETÉSI SZERVEI ELŐIRÁNYZATA MINDÖSSZESEN</t>
  </si>
  <si>
    <t>CSAJÁGI EGYSÉGES ÓVODA-BÖLCSŐDE</t>
  </si>
  <si>
    <t>Csajág Község Önkormányzat 2015. évi költségvetése</t>
  </si>
  <si>
    <t>mód. ei.</t>
  </si>
  <si>
    <t>módosított ei.</t>
  </si>
  <si>
    <t>mód.ei.</t>
  </si>
  <si>
    <t>Közművelődés előirányzatok</t>
  </si>
  <si>
    <t>Közművelődési Isntézmény és Könyvtár</t>
  </si>
  <si>
    <t>Község Önkormányzat 2015. évi költségvetése</t>
  </si>
  <si>
    <t xml:space="preserve"> Község Önkormányzat 2015. évi költségvetése</t>
  </si>
  <si>
    <t>Költségvetési engedélyezett létszámkeret (álláshely) (fő) Közművelődési Intézmény és Könyvtár</t>
  </si>
  <si>
    <t>Költségvetési engedélyezett létszámkeret (álláshely) (fő)</t>
  </si>
  <si>
    <t>Túrinform 047310</t>
  </si>
  <si>
    <t>Közművelődés 082091</t>
  </si>
  <si>
    <t>Könyvtári szolgáltatás 082044</t>
  </si>
  <si>
    <t>Múzeum 082063</t>
  </si>
  <si>
    <t>Könyvtári áll. Gyarapítás  082042</t>
  </si>
  <si>
    <t>Bevételek (Ft)</t>
  </si>
  <si>
    <t>Beruházások és felújítások (Ft)</t>
  </si>
  <si>
    <t>Kiadások (Ft)</t>
  </si>
  <si>
    <t xml:space="preserve"> Ft-ban</t>
  </si>
  <si>
    <t>Ft-ban</t>
  </si>
  <si>
    <t>gyógyszer</t>
  </si>
  <si>
    <t>könyv</t>
  </si>
  <si>
    <t>folyóirat</t>
  </si>
  <si>
    <t>egyéb szakmai anyag</t>
  </si>
  <si>
    <t>Irodaszer</t>
  </si>
  <si>
    <t>élelmiszer</t>
  </si>
  <si>
    <t>üzemanyag</t>
  </si>
  <si>
    <t>munkaruha</t>
  </si>
  <si>
    <t>egyéb üzemeltetése</t>
  </si>
  <si>
    <t>Adatátviteli célú eszköz</t>
  </si>
  <si>
    <t>Egyéb informatikai szolg.</t>
  </si>
  <si>
    <t>Nem adatátviteli komm.</t>
  </si>
  <si>
    <t xml:space="preserve">Egyéb komm. Szolg </t>
  </si>
  <si>
    <t>Villany</t>
  </si>
  <si>
    <t>Gáz</t>
  </si>
  <si>
    <t>Víz</t>
  </si>
  <si>
    <t>Bérleti díjak</t>
  </si>
  <si>
    <t>Karbantartás</t>
  </si>
  <si>
    <t>Közvetített szolgáltatás</t>
  </si>
  <si>
    <t>Számlázott szellemi tev.</t>
  </si>
  <si>
    <t>Egyéb szakmai</t>
  </si>
  <si>
    <t>Biztosítás</t>
  </si>
  <si>
    <t>Bank ktg</t>
  </si>
  <si>
    <t>Posta ktg</t>
  </si>
  <si>
    <t>Egyéb üzemeltetési ktg</t>
  </si>
  <si>
    <t>Kiküldetés</t>
  </si>
  <si>
    <t>Reklám</t>
  </si>
  <si>
    <t>ÁFA</t>
  </si>
  <si>
    <t>Helyi adók</t>
  </si>
  <si>
    <t>Díjak, egyéb kifiz.</t>
  </si>
  <si>
    <t>Dologi kiadások</t>
  </si>
  <si>
    <t>Beruházások</t>
  </si>
  <si>
    <t>Beruházások összesen</t>
  </si>
  <si>
    <t>Felújítások</t>
  </si>
  <si>
    <t>Felújítások összesen</t>
  </si>
  <si>
    <t>Dologi kiadások részletezése 2017 Közmű</t>
  </si>
  <si>
    <t>082063</t>
  </si>
  <si>
    <t>Múzeum</t>
  </si>
  <si>
    <t>082044</t>
  </si>
  <si>
    <t>Könyvtár</t>
  </si>
  <si>
    <t>082091</t>
  </si>
  <si>
    <t>Közművelődés</t>
  </si>
  <si>
    <t>047310</t>
  </si>
  <si>
    <t>Tourinform</t>
  </si>
  <si>
    <t xml:space="preserve">Dologi kiadások részletezése 2017 </t>
  </si>
  <si>
    <t>018030</t>
  </si>
  <si>
    <t>Dologi kiadások részletezése 2018 Közmű</t>
  </si>
  <si>
    <t>Közművelődési Intézmény és Könyvtár  2020. évi költségvetési tervezet</t>
  </si>
  <si>
    <t>Közművelődési Intézmény és Könyvtár  2020. évi költségvetése</t>
  </si>
  <si>
    <t>Közművelődési Intézmény és Könyvtár 2020. évi költségvetése</t>
  </si>
  <si>
    <t>2020. évi tervezett</t>
  </si>
  <si>
    <t>2019. évi eredeti előirányzat</t>
  </si>
  <si>
    <t>2019. évi teljesítés</t>
  </si>
  <si>
    <t>Teljesítés 2014.12.31.</t>
  </si>
  <si>
    <t>Teljesítés 2015.12.31.</t>
  </si>
  <si>
    <t>Teljesítés 2016.12.31.</t>
  </si>
  <si>
    <t>Teljesítés 2017.12.31.</t>
  </si>
  <si>
    <t>Teljesítés 2018.12.31.</t>
  </si>
  <si>
    <t>Teljesítés 2019.12.31.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</si>
</sst>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53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9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>
      <alignment/>
      <protection/>
    </xf>
    <xf numFmtId="0" fontId="6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7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0" fontId="73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7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74" fillId="0" borderId="10" xfId="0" applyFont="1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4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3" fontId="30" fillId="0" borderId="10" xfId="0" applyNumberFormat="1" applyFont="1" applyBorder="1" applyAlignment="1">
      <alignment/>
    </xf>
    <xf numFmtId="3" fontId="75" fillId="0" borderId="10" xfId="0" applyNumberFormat="1" applyFont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>
      <alignment horizontal="left" vertical="center"/>
    </xf>
    <xf numFmtId="3" fontId="32" fillId="0" borderId="10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69" fillId="0" borderId="0" xfId="0" applyFont="1" applyAlignment="1">
      <alignment/>
    </xf>
    <xf numFmtId="49" fontId="69" fillId="0" borderId="10" xfId="0" applyNumberFormat="1" applyFont="1" applyBorder="1" applyAlignment="1">
      <alignment/>
    </xf>
    <xf numFmtId="3" fontId="69" fillId="0" borderId="10" xfId="0" applyNumberFormat="1" applyFont="1" applyBorder="1" applyAlignment="1">
      <alignment/>
    </xf>
    <xf numFmtId="0" fontId="69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6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6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3" fontId="77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center" wrapText="1"/>
    </xf>
    <xf numFmtId="3" fontId="31" fillId="0" borderId="10" xfId="0" applyNumberFormat="1" applyFont="1" applyBorder="1" applyAlignment="1">
      <alignment horizontal="left" vertical="center" wrapText="1"/>
    </xf>
    <xf numFmtId="3" fontId="32" fillId="0" borderId="10" xfId="0" applyNumberFormat="1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left" vertical="center"/>
    </xf>
    <xf numFmtId="3" fontId="32" fillId="0" borderId="10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wrapText="1"/>
    </xf>
    <xf numFmtId="3" fontId="78" fillId="0" borderId="10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1"/>
  <sheetViews>
    <sheetView tabSelected="1" zoomScale="90" zoomScaleNormal="90" workbookViewId="0" topLeftCell="A1">
      <selection activeCell="K1" sqref="K1:P16384"/>
    </sheetView>
  </sheetViews>
  <sheetFormatPr defaultColWidth="9.140625" defaultRowHeight="15"/>
  <cols>
    <col min="1" max="1" width="82.421875" style="0" customWidth="1"/>
    <col min="3" max="3" width="13.57421875" style="0" customWidth="1"/>
    <col min="4" max="4" width="11.7109375" style="0" customWidth="1"/>
    <col min="5" max="5" width="14.57421875" style="0" customWidth="1"/>
    <col min="6" max="6" width="10.7109375" style="0" customWidth="1"/>
    <col min="7" max="7" width="12.57421875" style="0" customWidth="1"/>
    <col min="8" max="8" width="15.7109375" style="106" customWidth="1"/>
    <col min="9" max="9" width="12.28125" style="0" hidden="1" customWidth="1"/>
    <col min="10" max="10" width="13.00390625" style="0" hidden="1" customWidth="1"/>
    <col min="11" max="11" width="11.7109375" style="0" hidden="1" customWidth="1"/>
    <col min="12" max="12" width="11.8515625" style="0" hidden="1" customWidth="1"/>
    <col min="13" max="14" width="11.7109375" style="0" hidden="1" customWidth="1"/>
    <col min="15" max="15" width="11.8515625" style="0" hidden="1" customWidth="1"/>
    <col min="16" max="16" width="11.8515625" style="105" hidden="1" customWidth="1"/>
  </cols>
  <sheetData>
    <row r="1" spans="1:9" ht="36.75" customHeight="1">
      <c r="A1" s="139" t="s">
        <v>644</v>
      </c>
      <c r="B1" s="139"/>
      <c r="C1" s="139"/>
      <c r="D1" s="139"/>
      <c r="E1" s="139"/>
      <c r="F1" s="139"/>
      <c r="G1" s="139"/>
      <c r="H1" s="139"/>
      <c r="I1" s="95"/>
    </row>
    <row r="2" spans="1:9" ht="19.5" customHeight="1">
      <c r="A2" s="136" t="s">
        <v>594</v>
      </c>
      <c r="B2" s="137"/>
      <c r="C2" s="137"/>
      <c r="D2" s="137"/>
      <c r="E2" s="137"/>
      <c r="F2" s="137"/>
      <c r="G2" s="137"/>
      <c r="H2" s="138"/>
      <c r="I2" s="121"/>
    </row>
    <row r="3" ht="18">
      <c r="A3" s="47"/>
    </row>
    <row r="4" spans="1:7" ht="42.75">
      <c r="A4" s="73" t="s">
        <v>581</v>
      </c>
      <c r="C4" s="97" t="s">
        <v>590</v>
      </c>
      <c r="D4" s="97" t="s">
        <v>589</v>
      </c>
      <c r="E4" s="97" t="s">
        <v>588</v>
      </c>
      <c r="F4" s="97" t="s">
        <v>587</v>
      </c>
      <c r="G4" s="97" t="s">
        <v>591</v>
      </c>
    </row>
    <row r="5" spans="1:16" ht="39.75">
      <c r="A5" s="2" t="s">
        <v>17</v>
      </c>
      <c r="B5" s="3" t="s">
        <v>18</v>
      </c>
      <c r="C5" s="92" t="s">
        <v>7</v>
      </c>
      <c r="D5" s="92" t="s">
        <v>7</v>
      </c>
      <c r="E5" s="92" t="s">
        <v>7</v>
      </c>
      <c r="F5" s="92" t="s">
        <v>7</v>
      </c>
      <c r="G5" s="92" t="s">
        <v>7</v>
      </c>
      <c r="H5" s="128" t="s">
        <v>647</v>
      </c>
      <c r="I5" s="116" t="s">
        <v>648</v>
      </c>
      <c r="J5" s="116" t="s">
        <v>649</v>
      </c>
      <c r="K5" s="123" t="s">
        <v>650</v>
      </c>
      <c r="L5" s="123" t="s">
        <v>651</v>
      </c>
      <c r="M5" s="123" t="s">
        <v>652</v>
      </c>
      <c r="N5" s="123" t="s">
        <v>653</v>
      </c>
      <c r="O5" s="123" t="s">
        <v>654</v>
      </c>
      <c r="P5" s="123" t="s">
        <v>655</v>
      </c>
    </row>
    <row r="6" spans="1:16" ht="14.25">
      <c r="A6" s="28" t="s">
        <v>19</v>
      </c>
      <c r="B6" s="29" t="s">
        <v>20</v>
      </c>
      <c r="C6" s="98"/>
      <c r="D6" s="98">
        <v>3174200</v>
      </c>
      <c r="E6" s="98">
        <v>11475360</v>
      </c>
      <c r="F6" s="98"/>
      <c r="G6" s="98"/>
      <c r="H6" s="129">
        <f>SUM(C6:G6)</f>
        <v>14649560</v>
      </c>
      <c r="I6" s="99"/>
      <c r="J6" s="27"/>
      <c r="K6" s="99">
        <v>11351000</v>
      </c>
      <c r="L6" s="99">
        <v>8338000</v>
      </c>
      <c r="M6" s="99">
        <v>7961234</v>
      </c>
      <c r="N6" s="99">
        <v>8346370</v>
      </c>
      <c r="O6" s="99">
        <v>12786025</v>
      </c>
      <c r="P6" s="110">
        <v>14802890</v>
      </c>
    </row>
    <row r="7" spans="1:16" ht="14.25">
      <c r="A7" s="28" t="s">
        <v>21</v>
      </c>
      <c r="B7" s="30" t="s">
        <v>22</v>
      </c>
      <c r="C7" s="98"/>
      <c r="D7" s="98"/>
      <c r="E7" s="98"/>
      <c r="F7" s="98"/>
      <c r="G7" s="98"/>
      <c r="H7" s="129">
        <f aca="true" t="shared" si="0" ref="H7:H70">SUM(C7:G7)</f>
        <v>0</v>
      </c>
      <c r="I7" s="99"/>
      <c r="J7" s="27"/>
      <c r="K7" s="99"/>
      <c r="L7" s="99"/>
      <c r="M7" s="99"/>
      <c r="N7" s="99"/>
      <c r="O7" s="99"/>
      <c r="P7" s="110"/>
    </row>
    <row r="8" spans="1:16" ht="14.25">
      <c r="A8" s="28" t="s">
        <v>23</v>
      </c>
      <c r="B8" s="30" t="s">
        <v>24</v>
      </c>
      <c r="C8" s="98"/>
      <c r="D8" s="98"/>
      <c r="E8" s="98"/>
      <c r="F8" s="98"/>
      <c r="G8" s="98"/>
      <c r="H8" s="129">
        <f t="shared" si="0"/>
        <v>0</v>
      </c>
      <c r="I8" s="99"/>
      <c r="J8" s="27"/>
      <c r="K8" s="99"/>
      <c r="L8" s="99"/>
      <c r="M8" s="99"/>
      <c r="N8" s="99"/>
      <c r="O8" s="99"/>
      <c r="P8" s="110"/>
    </row>
    <row r="9" spans="1:16" ht="14.25">
      <c r="A9" s="31" t="s">
        <v>25</v>
      </c>
      <c r="B9" s="30" t="s">
        <v>26</v>
      </c>
      <c r="C9" s="98"/>
      <c r="D9" s="98"/>
      <c r="E9" s="98"/>
      <c r="F9" s="98"/>
      <c r="G9" s="98"/>
      <c r="H9" s="129">
        <f t="shared" si="0"/>
        <v>0</v>
      </c>
      <c r="I9" s="99"/>
      <c r="J9" s="27"/>
      <c r="K9" s="99">
        <v>790000</v>
      </c>
      <c r="L9" s="99"/>
      <c r="M9" s="99">
        <v>782483</v>
      </c>
      <c r="N9" s="99">
        <v>170989</v>
      </c>
      <c r="O9" s="99">
        <v>1837</v>
      </c>
      <c r="P9" s="110"/>
    </row>
    <row r="10" spans="1:16" ht="14.25">
      <c r="A10" s="31" t="s">
        <v>27</v>
      </c>
      <c r="B10" s="30" t="s">
        <v>28</v>
      </c>
      <c r="C10" s="98"/>
      <c r="D10" s="98"/>
      <c r="E10" s="98"/>
      <c r="F10" s="98"/>
      <c r="G10" s="98"/>
      <c r="H10" s="129">
        <f t="shared" si="0"/>
        <v>0</v>
      </c>
      <c r="I10" s="99"/>
      <c r="J10" s="27"/>
      <c r="K10" s="99"/>
      <c r="L10" s="99">
        <v>122000</v>
      </c>
      <c r="M10" s="99"/>
      <c r="N10" s="99"/>
      <c r="O10" s="99"/>
      <c r="P10" s="110"/>
    </row>
    <row r="11" spans="1:16" ht="14.25">
      <c r="A11" s="31" t="s">
        <v>29</v>
      </c>
      <c r="B11" s="30" t="s">
        <v>30</v>
      </c>
      <c r="C11" s="98"/>
      <c r="D11" s="98"/>
      <c r="E11" s="98"/>
      <c r="F11" s="98"/>
      <c r="G11" s="98"/>
      <c r="H11" s="129">
        <f t="shared" si="0"/>
        <v>0</v>
      </c>
      <c r="I11" s="99"/>
      <c r="J11" s="27"/>
      <c r="K11" s="99">
        <v>667000</v>
      </c>
      <c r="L11" s="99"/>
      <c r="M11" s="99"/>
      <c r="N11" s="99"/>
      <c r="O11" s="99"/>
      <c r="P11" s="110"/>
    </row>
    <row r="12" spans="1:16" ht="14.25">
      <c r="A12" s="31" t="s">
        <v>31</v>
      </c>
      <c r="B12" s="30" t="s">
        <v>32</v>
      </c>
      <c r="C12" s="98"/>
      <c r="D12" s="98">
        <v>149009</v>
      </c>
      <c r="E12" s="98">
        <v>409775</v>
      </c>
      <c r="F12" s="98"/>
      <c r="G12" s="98"/>
      <c r="H12" s="129">
        <f t="shared" si="0"/>
        <v>558784</v>
      </c>
      <c r="I12" s="99"/>
      <c r="J12" s="27"/>
      <c r="K12" s="99">
        <v>824000</v>
      </c>
      <c r="L12" s="99">
        <v>601000</v>
      </c>
      <c r="M12" s="99">
        <v>648917</v>
      </c>
      <c r="N12" s="99">
        <v>547741</v>
      </c>
      <c r="O12" s="99">
        <v>338872</v>
      </c>
      <c r="P12" s="110">
        <v>586648</v>
      </c>
    </row>
    <row r="13" spans="1:16" ht="14.25">
      <c r="A13" s="31" t="s">
        <v>33</v>
      </c>
      <c r="B13" s="30" t="s">
        <v>34</v>
      </c>
      <c r="C13" s="98"/>
      <c r="D13" s="98"/>
      <c r="E13" s="98"/>
      <c r="F13" s="98"/>
      <c r="G13" s="98"/>
      <c r="H13" s="129">
        <f t="shared" si="0"/>
        <v>0</v>
      </c>
      <c r="I13" s="99"/>
      <c r="J13" s="27"/>
      <c r="K13" s="99"/>
      <c r="L13" s="99"/>
      <c r="M13" s="99"/>
      <c r="N13" s="99"/>
      <c r="O13" s="99"/>
      <c r="P13" s="110"/>
    </row>
    <row r="14" spans="1:16" ht="14.25">
      <c r="A14" s="5" t="s">
        <v>35</v>
      </c>
      <c r="B14" s="30" t="s">
        <v>36</v>
      </c>
      <c r="C14" s="98"/>
      <c r="D14" s="98">
        <v>65000</v>
      </c>
      <c r="E14" s="98">
        <v>140000</v>
      </c>
      <c r="F14" s="98"/>
      <c r="G14" s="98"/>
      <c r="H14" s="129">
        <f t="shared" si="0"/>
        <v>205000</v>
      </c>
      <c r="I14" s="99"/>
      <c r="J14" s="27"/>
      <c r="K14" s="99"/>
      <c r="L14" s="99">
        <v>40000</v>
      </c>
      <c r="M14" s="99">
        <v>83265</v>
      </c>
      <c r="N14" s="99">
        <v>300833</v>
      </c>
      <c r="O14" s="99">
        <v>323310</v>
      </c>
      <c r="P14" s="110">
        <v>315705</v>
      </c>
    </row>
    <row r="15" spans="1:16" ht="14.25">
      <c r="A15" s="5" t="s">
        <v>37</v>
      </c>
      <c r="B15" s="30" t="s">
        <v>38</v>
      </c>
      <c r="C15" s="98"/>
      <c r="D15" s="98"/>
      <c r="E15" s="98"/>
      <c r="F15" s="98"/>
      <c r="G15" s="98"/>
      <c r="H15" s="129">
        <f t="shared" si="0"/>
        <v>0</v>
      </c>
      <c r="I15" s="99"/>
      <c r="J15" s="27"/>
      <c r="K15" s="99">
        <v>13000</v>
      </c>
      <c r="L15" s="99">
        <v>5000</v>
      </c>
      <c r="M15" s="99"/>
      <c r="N15" s="99"/>
      <c r="O15" s="99"/>
      <c r="P15" s="110"/>
    </row>
    <row r="16" spans="1:16" ht="14.25">
      <c r="A16" s="5" t="s">
        <v>39</v>
      </c>
      <c r="B16" s="30" t="s">
        <v>40</v>
      </c>
      <c r="C16" s="98"/>
      <c r="D16" s="98"/>
      <c r="E16" s="98"/>
      <c r="F16" s="98"/>
      <c r="G16" s="98"/>
      <c r="H16" s="129">
        <f t="shared" si="0"/>
        <v>0</v>
      </c>
      <c r="I16" s="99"/>
      <c r="J16" s="27"/>
      <c r="K16" s="99"/>
      <c r="L16" s="99"/>
      <c r="M16" s="99"/>
      <c r="N16" s="99"/>
      <c r="O16" s="99"/>
      <c r="P16" s="110"/>
    </row>
    <row r="17" spans="1:16" ht="14.25">
      <c r="A17" s="5" t="s">
        <v>41</v>
      </c>
      <c r="B17" s="30" t="s">
        <v>42</v>
      </c>
      <c r="C17" s="98"/>
      <c r="D17" s="98"/>
      <c r="E17" s="98"/>
      <c r="F17" s="98"/>
      <c r="G17" s="98"/>
      <c r="H17" s="129">
        <f t="shared" si="0"/>
        <v>0</v>
      </c>
      <c r="I17" s="99"/>
      <c r="J17" s="27"/>
      <c r="K17" s="99"/>
      <c r="L17" s="99">
        <v>30000</v>
      </c>
      <c r="M17" s="99"/>
      <c r="N17" s="99"/>
      <c r="O17" s="99"/>
      <c r="P17" s="110"/>
    </row>
    <row r="18" spans="1:16" ht="14.25">
      <c r="A18" s="5" t="s">
        <v>368</v>
      </c>
      <c r="B18" s="30" t="s">
        <v>43</v>
      </c>
      <c r="C18" s="98"/>
      <c r="D18" s="98"/>
      <c r="E18" s="98"/>
      <c r="F18" s="98"/>
      <c r="G18" s="98"/>
      <c r="H18" s="129">
        <f t="shared" si="0"/>
        <v>0</v>
      </c>
      <c r="I18" s="99"/>
      <c r="J18" s="27"/>
      <c r="K18" s="99"/>
      <c r="L18" s="99">
        <v>305000</v>
      </c>
      <c r="M18" s="99">
        <v>167105</v>
      </c>
      <c r="N18" s="99">
        <v>1964879</v>
      </c>
      <c r="O18" s="99"/>
      <c r="P18" s="110"/>
    </row>
    <row r="19" spans="1:16" ht="14.25">
      <c r="A19" s="32" t="s">
        <v>311</v>
      </c>
      <c r="B19" s="33" t="s">
        <v>44</v>
      </c>
      <c r="C19" s="98">
        <f>SUM(C6:C18)</f>
        <v>0</v>
      </c>
      <c r="D19" s="98">
        <f>SUM(D6:D18)</f>
        <v>3388209</v>
      </c>
      <c r="E19" s="98">
        <f>SUM(E6:E18)</f>
        <v>12025135</v>
      </c>
      <c r="F19" s="98">
        <f>SUM(F6:F18)</f>
        <v>0</v>
      </c>
      <c r="G19" s="98">
        <f>SUM(G6:G18)</f>
        <v>0</v>
      </c>
      <c r="H19" s="129">
        <f t="shared" si="0"/>
        <v>15413344</v>
      </c>
      <c r="I19" s="98">
        <f>SUM(I6:I18)</f>
        <v>0</v>
      </c>
      <c r="J19" s="98">
        <f>SUM(J6:J18)</f>
        <v>0</v>
      </c>
      <c r="K19" s="98">
        <f aca="true" t="shared" si="1" ref="K19:P19">SUM(K6:K18)</f>
        <v>13645000</v>
      </c>
      <c r="L19" s="98">
        <f t="shared" si="1"/>
        <v>9441000</v>
      </c>
      <c r="M19" s="98">
        <f t="shared" si="1"/>
        <v>9643004</v>
      </c>
      <c r="N19" s="98">
        <f t="shared" si="1"/>
        <v>11330812</v>
      </c>
      <c r="O19" s="98">
        <f t="shared" si="1"/>
        <v>13450044</v>
      </c>
      <c r="P19" s="98">
        <f t="shared" si="1"/>
        <v>15705243</v>
      </c>
    </row>
    <row r="20" spans="1:16" ht="14.25">
      <c r="A20" s="5" t="s">
        <v>45</v>
      </c>
      <c r="B20" s="30" t="s">
        <v>46</v>
      </c>
      <c r="C20" s="98"/>
      <c r="D20" s="98"/>
      <c r="E20" s="98"/>
      <c r="F20" s="98"/>
      <c r="G20" s="98"/>
      <c r="H20" s="129">
        <f t="shared" si="0"/>
        <v>0</v>
      </c>
      <c r="I20" s="99"/>
      <c r="J20" s="27"/>
      <c r="K20" s="99"/>
      <c r="L20" s="99"/>
      <c r="M20" s="99"/>
      <c r="N20" s="99"/>
      <c r="O20" s="99"/>
      <c r="P20" s="110"/>
    </row>
    <row r="21" spans="1:16" ht="26.25">
      <c r="A21" s="5" t="s">
        <v>47</v>
      </c>
      <c r="B21" s="30" t="s">
        <v>48</v>
      </c>
      <c r="C21" s="98"/>
      <c r="D21" s="98"/>
      <c r="E21" s="98">
        <v>2720000</v>
      </c>
      <c r="F21" s="98"/>
      <c r="G21" s="98"/>
      <c r="H21" s="129">
        <f t="shared" si="0"/>
        <v>2720000</v>
      </c>
      <c r="I21" s="99"/>
      <c r="J21" s="27"/>
      <c r="K21" s="99">
        <v>7484000</v>
      </c>
      <c r="L21" s="99">
        <v>2425000</v>
      </c>
      <c r="M21" s="99">
        <v>625650</v>
      </c>
      <c r="N21" s="99">
        <v>680225</v>
      </c>
      <c r="O21" s="99">
        <v>835000</v>
      </c>
      <c r="P21" s="110">
        <v>1125000</v>
      </c>
    </row>
    <row r="22" spans="1:16" ht="14.25">
      <c r="A22" s="6" t="s">
        <v>49</v>
      </c>
      <c r="B22" s="30" t="s">
        <v>50</v>
      </c>
      <c r="C22" s="98"/>
      <c r="D22" s="98"/>
      <c r="E22" s="98">
        <v>700000</v>
      </c>
      <c r="F22" s="98"/>
      <c r="G22" s="98"/>
      <c r="H22" s="129">
        <f t="shared" si="0"/>
        <v>700000</v>
      </c>
      <c r="I22" s="99"/>
      <c r="J22" s="27"/>
      <c r="K22" s="99">
        <v>100000</v>
      </c>
      <c r="L22" s="99">
        <v>198000</v>
      </c>
      <c r="M22" s="99">
        <v>619404</v>
      </c>
      <c r="N22" s="99">
        <v>300374</v>
      </c>
      <c r="O22" s="99">
        <v>359098</v>
      </c>
      <c r="P22" s="110">
        <v>806880</v>
      </c>
    </row>
    <row r="23" spans="1:16" ht="14.25">
      <c r="A23" s="7" t="s">
        <v>312</v>
      </c>
      <c r="B23" s="33" t="s">
        <v>51</v>
      </c>
      <c r="C23" s="98">
        <f>SUM(C20:C22)</f>
        <v>0</v>
      </c>
      <c r="D23" s="98">
        <f>SUM(D20:D22)</f>
        <v>0</v>
      </c>
      <c r="E23" s="98">
        <f>SUM(E20:E22)</f>
        <v>3420000</v>
      </c>
      <c r="F23" s="98">
        <f>SUM(F20:F22)</f>
        <v>0</v>
      </c>
      <c r="G23" s="98">
        <f>SUM(G20:G22)</f>
        <v>0</v>
      </c>
      <c r="H23" s="129">
        <f t="shared" si="0"/>
        <v>3420000</v>
      </c>
      <c r="I23" s="98">
        <f>SUM(I20:I22)</f>
        <v>0</v>
      </c>
      <c r="J23" s="98">
        <f>SUM(J20:J22)</f>
        <v>0</v>
      </c>
      <c r="K23" s="98">
        <f aca="true" t="shared" si="2" ref="K23:P23">SUM(K20:K22)</f>
        <v>7584000</v>
      </c>
      <c r="L23" s="98">
        <f t="shared" si="2"/>
        <v>2623000</v>
      </c>
      <c r="M23" s="98">
        <f t="shared" si="2"/>
        <v>1245054</v>
      </c>
      <c r="N23" s="98">
        <f t="shared" si="2"/>
        <v>980599</v>
      </c>
      <c r="O23" s="98">
        <f t="shared" si="2"/>
        <v>1194098</v>
      </c>
      <c r="P23" s="98">
        <f t="shared" si="2"/>
        <v>1931880</v>
      </c>
    </row>
    <row r="24" spans="1:16" ht="14.25">
      <c r="A24" s="50" t="s">
        <v>398</v>
      </c>
      <c r="B24" s="51" t="s">
        <v>52</v>
      </c>
      <c r="C24" s="98">
        <f>C19+C23</f>
        <v>0</v>
      </c>
      <c r="D24" s="98">
        <f>D19+D23</f>
        <v>3388209</v>
      </c>
      <c r="E24" s="98">
        <f>E19+E23</f>
        <v>15445135</v>
      </c>
      <c r="F24" s="98">
        <f>F19+F23</f>
        <v>0</v>
      </c>
      <c r="G24" s="98">
        <f>G19+G23</f>
        <v>0</v>
      </c>
      <c r="H24" s="129">
        <f t="shared" si="0"/>
        <v>18833344</v>
      </c>
      <c r="I24" s="98">
        <f>I19+I23</f>
        <v>0</v>
      </c>
      <c r="J24" s="98">
        <f>J19+J23</f>
        <v>0</v>
      </c>
      <c r="K24" s="98">
        <f aca="true" t="shared" si="3" ref="K24:P24">K19+K23</f>
        <v>21229000</v>
      </c>
      <c r="L24" s="98">
        <f t="shared" si="3"/>
        <v>12064000</v>
      </c>
      <c r="M24" s="98">
        <f t="shared" si="3"/>
        <v>10888058</v>
      </c>
      <c r="N24" s="98">
        <f t="shared" si="3"/>
        <v>12311411</v>
      </c>
      <c r="O24" s="98">
        <f t="shared" si="3"/>
        <v>14644142</v>
      </c>
      <c r="P24" s="98">
        <f t="shared" si="3"/>
        <v>17637123</v>
      </c>
    </row>
    <row r="25" spans="1:16" ht="14.25">
      <c r="A25" s="39" t="s">
        <v>369</v>
      </c>
      <c r="B25" s="51" t="s">
        <v>53</v>
      </c>
      <c r="C25" s="98"/>
      <c r="D25" s="98">
        <v>682664</v>
      </c>
      <c r="E25" s="98">
        <v>3072138</v>
      </c>
      <c r="F25" s="98"/>
      <c r="G25" s="98"/>
      <c r="H25" s="129">
        <f>SUM(C25:G25)</f>
        <v>3754802</v>
      </c>
      <c r="I25" s="99"/>
      <c r="J25" s="27"/>
      <c r="K25" s="99">
        <v>5459000</v>
      </c>
      <c r="L25" s="99">
        <v>3233000</v>
      </c>
      <c r="M25" s="99">
        <v>3234255</v>
      </c>
      <c r="N25" s="99">
        <v>2703831</v>
      </c>
      <c r="O25" s="99">
        <v>2674568</v>
      </c>
      <c r="P25" s="110">
        <v>3192265</v>
      </c>
    </row>
    <row r="26" spans="1:16" ht="14.25">
      <c r="A26" s="5" t="s">
        <v>54</v>
      </c>
      <c r="B26" s="30" t="s">
        <v>55</v>
      </c>
      <c r="C26" s="98">
        <v>30000</v>
      </c>
      <c r="D26" s="98">
        <v>70000</v>
      </c>
      <c r="E26" s="98">
        <v>100000</v>
      </c>
      <c r="F26" s="98"/>
      <c r="G26" s="98"/>
      <c r="H26" s="129">
        <f t="shared" si="0"/>
        <v>200000</v>
      </c>
      <c r="I26" s="99"/>
      <c r="J26" s="27"/>
      <c r="K26" s="99">
        <v>4718000</v>
      </c>
      <c r="L26" s="99">
        <v>922000</v>
      </c>
      <c r="M26" s="99">
        <v>436652</v>
      </c>
      <c r="N26" s="99">
        <v>242251</v>
      </c>
      <c r="O26" s="99">
        <v>58020</v>
      </c>
      <c r="P26" s="110">
        <v>89040</v>
      </c>
    </row>
    <row r="27" spans="1:16" ht="14.25">
      <c r="A27" s="5" t="s">
        <v>56</v>
      </c>
      <c r="B27" s="30" t="s">
        <v>57</v>
      </c>
      <c r="C27" s="98"/>
      <c r="D27" s="98"/>
      <c r="E27" s="98">
        <v>1300000</v>
      </c>
      <c r="F27" s="98"/>
      <c r="G27" s="98"/>
      <c r="H27" s="129">
        <f>SUM(C27:G27)</f>
        <v>1300000</v>
      </c>
      <c r="I27" s="99"/>
      <c r="J27" s="27"/>
      <c r="K27" s="99">
        <v>2522000</v>
      </c>
      <c r="L27" s="99">
        <v>1053000</v>
      </c>
      <c r="M27" s="99">
        <v>1078256</v>
      </c>
      <c r="N27" s="99">
        <v>998684</v>
      </c>
      <c r="O27" s="99">
        <v>1189952</v>
      </c>
      <c r="P27" s="110">
        <v>1305817</v>
      </c>
    </row>
    <row r="28" spans="1:16" ht="14.25">
      <c r="A28" s="5" t="s">
        <v>58</v>
      </c>
      <c r="B28" s="30" t="s">
        <v>59</v>
      </c>
      <c r="C28" s="98"/>
      <c r="D28" s="98"/>
      <c r="E28" s="98"/>
      <c r="F28" s="98"/>
      <c r="G28" s="98"/>
      <c r="H28" s="129">
        <f t="shared" si="0"/>
        <v>0</v>
      </c>
      <c r="I28" s="122"/>
      <c r="J28" s="27"/>
      <c r="K28" s="99"/>
      <c r="L28" s="99"/>
      <c r="M28" s="99"/>
      <c r="N28" s="99"/>
      <c r="O28" s="99"/>
      <c r="P28" s="110"/>
    </row>
    <row r="29" spans="1:16" ht="14.25">
      <c r="A29" s="7" t="s">
        <v>313</v>
      </c>
      <c r="B29" s="33" t="s">
        <v>60</v>
      </c>
      <c r="C29" s="98">
        <f>SUM(C26:C28)</f>
        <v>30000</v>
      </c>
      <c r="D29" s="98">
        <f>SUM(D26:D28)</f>
        <v>70000</v>
      </c>
      <c r="E29" s="98">
        <f>SUM(E26:E28)</f>
        <v>1400000</v>
      </c>
      <c r="F29" s="98">
        <f>SUM(F26:F28)</f>
        <v>0</v>
      </c>
      <c r="G29" s="98">
        <f>SUM(G26:G28)</f>
        <v>0</v>
      </c>
      <c r="H29" s="129">
        <f t="shared" si="0"/>
        <v>1500000</v>
      </c>
      <c r="I29" s="98">
        <f>SUM(I26:I28)</f>
        <v>0</v>
      </c>
      <c r="J29" s="98">
        <f>SUM(J26:J28)</f>
        <v>0</v>
      </c>
      <c r="K29" s="98">
        <f aca="true" t="shared" si="4" ref="K29:P29">SUM(K26:K28)</f>
        <v>7240000</v>
      </c>
      <c r="L29" s="98">
        <f t="shared" si="4"/>
        <v>1975000</v>
      </c>
      <c r="M29" s="98">
        <f t="shared" si="4"/>
        <v>1514908</v>
      </c>
      <c r="N29" s="98">
        <f t="shared" si="4"/>
        <v>1240935</v>
      </c>
      <c r="O29" s="98">
        <f t="shared" si="4"/>
        <v>1247972</v>
      </c>
      <c r="P29" s="98">
        <f t="shared" si="4"/>
        <v>1394857</v>
      </c>
    </row>
    <row r="30" spans="1:16" ht="14.25">
      <c r="A30" s="5" t="s">
        <v>61</v>
      </c>
      <c r="B30" s="30" t="s">
        <v>62</v>
      </c>
      <c r="C30" s="98">
        <v>65000</v>
      </c>
      <c r="D30" s="98">
        <v>210000</v>
      </c>
      <c r="E30" s="98">
        <v>120000</v>
      </c>
      <c r="F30" s="98"/>
      <c r="G30" s="98"/>
      <c r="H30" s="129">
        <f>SUM(C30:G30)</f>
        <v>395000</v>
      </c>
      <c r="I30" s="99"/>
      <c r="J30" s="27"/>
      <c r="K30" s="99">
        <v>1517000</v>
      </c>
      <c r="L30" s="99">
        <v>579000</v>
      </c>
      <c r="M30" s="99">
        <v>403876</v>
      </c>
      <c r="N30" s="99">
        <v>577552</v>
      </c>
      <c r="O30" s="99">
        <v>226870</v>
      </c>
      <c r="P30" s="110">
        <v>433476</v>
      </c>
    </row>
    <row r="31" spans="1:16" ht="14.25">
      <c r="A31" s="5" t="s">
        <v>63</v>
      </c>
      <c r="B31" s="30" t="s">
        <v>64</v>
      </c>
      <c r="C31" s="98"/>
      <c r="D31" s="100">
        <v>70000</v>
      </c>
      <c r="E31" s="100">
        <v>530000</v>
      </c>
      <c r="F31" s="100"/>
      <c r="G31" s="98"/>
      <c r="H31" s="129">
        <f t="shared" si="0"/>
        <v>600000</v>
      </c>
      <c r="I31" s="99"/>
      <c r="J31" s="27"/>
      <c r="K31" s="99">
        <v>485000</v>
      </c>
      <c r="L31" s="99">
        <v>561000</v>
      </c>
      <c r="M31" s="99">
        <v>588387</v>
      </c>
      <c r="N31" s="99">
        <v>564337</v>
      </c>
      <c r="O31" s="99">
        <v>813425</v>
      </c>
      <c r="P31" s="110">
        <v>800786</v>
      </c>
    </row>
    <row r="32" spans="1:16" ht="15" customHeight="1">
      <c r="A32" s="7" t="s">
        <v>399</v>
      </c>
      <c r="B32" s="33" t="s">
        <v>65</v>
      </c>
      <c r="C32" s="98">
        <f>SUM(C30:C31)</f>
        <v>65000</v>
      </c>
      <c r="D32" s="98">
        <f>SUM(D30:D31)</f>
        <v>280000</v>
      </c>
      <c r="E32" s="98">
        <f>SUM(E30:E31)</f>
        <v>650000</v>
      </c>
      <c r="F32" s="98">
        <f>SUM(F30:F31)</f>
        <v>0</v>
      </c>
      <c r="G32" s="98">
        <f>SUM(G30:G31)</f>
        <v>0</v>
      </c>
      <c r="H32" s="129">
        <f t="shared" si="0"/>
        <v>995000</v>
      </c>
      <c r="I32" s="98">
        <f>SUM(I30:I31)</f>
        <v>0</v>
      </c>
      <c r="J32" s="98">
        <f>SUM(J30:J31)</f>
        <v>0</v>
      </c>
      <c r="K32" s="98">
        <f aca="true" t="shared" si="5" ref="K32:P32">SUM(K30:K31)</f>
        <v>2002000</v>
      </c>
      <c r="L32" s="98">
        <f t="shared" si="5"/>
        <v>1140000</v>
      </c>
      <c r="M32" s="98">
        <f t="shared" si="5"/>
        <v>992263</v>
      </c>
      <c r="N32" s="98">
        <f t="shared" si="5"/>
        <v>1141889</v>
      </c>
      <c r="O32" s="98">
        <f t="shared" si="5"/>
        <v>1040295</v>
      </c>
      <c r="P32" s="98">
        <f t="shared" si="5"/>
        <v>1234262</v>
      </c>
    </row>
    <row r="33" spans="1:16" ht="14.25">
      <c r="A33" s="5" t="s">
        <v>66</v>
      </c>
      <c r="B33" s="30" t="s">
        <v>67</v>
      </c>
      <c r="C33" s="98">
        <v>300000</v>
      </c>
      <c r="D33" s="98">
        <v>500000</v>
      </c>
      <c r="E33" s="98">
        <v>900000</v>
      </c>
      <c r="F33" s="98"/>
      <c r="G33" s="98"/>
      <c r="H33" s="129">
        <f t="shared" si="0"/>
        <v>1700000</v>
      </c>
      <c r="I33" s="99"/>
      <c r="J33" s="27"/>
      <c r="K33" s="99">
        <v>1894000</v>
      </c>
      <c r="L33" s="99">
        <v>1699000</v>
      </c>
      <c r="M33" s="99">
        <v>1574112</v>
      </c>
      <c r="N33" s="99">
        <v>2032544</v>
      </c>
      <c r="O33" s="99">
        <v>1554565</v>
      </c>
      <c r="P33" s="110">
        <v>1740643</v>
      </c>
    </row>
    <row r="34" spans="1:16" ht="14.25">
      <c r="A34" s="5" t="s">
        <v>68</v>
      </c>
      <c r="B34" s="30" t="s">
        <v>69</v>
      </c>
      <c r="C34" s="98"/>
      <c r="D34" s="98"/>
      <c r="E34" s="98"/>
      <c r="F34" s="98"/>
      <c r="G34" s="98"/>
      <c r="H34" s="129">
        <f t="shared" si="0"/>
        <v>0</v>
      </c>
      <c r="I34" s="99"/>
      <c r="J34" s="27"/>
      <c r="K34" s="99">
        <v>11000</v>
      </c>
      <c r="L34" s="99"/>
      <c r="M34" s="99"/>
      <c r="N34" s="99"/>
      <c r="O34" s="99"/>
      <c r="P34" s="110"/>
    </row>
    <row r="35" spans="1:16" ht="14.25">
      <c r="A35" s="5" t="s">
        <v>370</v>
      </c>
      <c r="B35" s="30" t="s">
        <v>70</v>
      </c>
      <c r="C35" s="98"/>
      <c r="D35" s="98"/>
      <c r="E35" s="98">
        <v>610000</v>
      </c>
      <c r="F35" s="98"/>
      <c r="G35" s="98"/>
      <c r="H35" s="129">
        <f t="shared" si="0"/>
        <v>610000</v>
      </c>
      <c r="I35" s="99"/>
      <c r="J35" s="27"/>
      <c r="K35" s="99">
        <v>100000</v>
      </c>
      <c r="L35" s="99">
        <v>387000</v>
      </c>
      <c r="M35" s="99">
        <v>379152</v>
      </c>
      <c r="N35" s="99">
        <v>152507</v>
      </c>
      <c r="O35" s="99">
        <v>366478</v>
      </c>
      <c r="P35" s="110">
        <v>266034</v>
      </c>
    </row>
    <row r="36" spans="1:16" ht="14.25">
      <c r="A36" s="5" t="s">
        <v>71</v>
      </c>
      <c r="B36" s="30" t="s">
        <v>72</v>
      </c>
      <c r="C36" s="98">
        <v>60000</v>
      </c>
      <c r="D36" s="98">
        <v>60000</v>
      </c>
      <c r="E36" s="98">
        <v>260000</v>
      </c>
      <c r="F36" s="98"/>
      <c r="G36" s="98"/>
      <c r="H36" s="129">
        <f t="shared" si="0"/>
        <v>380000</v>
      </c>
      <c r="I36" s="99"/>
      <c r="J36" s="27"/>
      <c r="K36" s="99">
        <v>525000</v>
      </c>
      <c r="L36" s="99">
        <v>346000</v>
      </c>
      <c r="M36" s="99">
        <v>58929</v>
      </c>
      <c r="N36" s="99">
        <v>39614</v>
      </c>
      <c r="O36" s="99">
        <v>67166</v>
      </c>
      <c r="P36" s="110">
        <v>370057</v>
      </c>
    </row>
    <row r="37" spans="1:16" ht="14.25">
      <c r="A37" s="10" t="s">
        <v>371</v>
      </c>
      <c r="B37" s="30" t="s">
        <v>73</v>
      </c>
      <c r="C37" s="98"/>
      <c r="D37" s="98"/>
      <c r="E37" s="98"/>
      <c r="F37" s="98"/>
      <c r="G37" s="98"/>
      <c r="H37" s="129">
        <f>SUM(C37:G37)</f>
        <v>0</v>
      </c>
      <c r="I37" s="99"/>
      <c r="J37" s="27"/>
      <c r="K37" s="99"/>
      <c r="L37" s="99">
        <v>446000</v>
      </c>
      <c r="M37" s="99">
        <v>60332</v>
      </c>
      <c r="N37" s="99"/>
      <c r="O37" s="99"/>
      <c r="P37" s="110"/>
    </row>
    <row r="38" spans="1:16" ht="14.25">
      <c r="A38" s="6" t="s">
        <v>74</v>
      </c>
      <c r="B38" s="30" t="s">
        <v>75</v>
      </c>
      <c r="C38" s="98"/>
      <c r="D38" s="98"/>
      <c r="E38" s="98">
        <v>7300000</v>
      </c>
      <c r="F38" s="98"/>
      <c r="G38" s="98"/>
      <c r="H38" s="129">
        <f t="shared" si="0"/>
        <v>7300000</v>
      </c>
      <c r="I38" s="99"/>
      <c r="J38" s="27"/>
      <c r="K38" s="99">
        <v>26179000</v>
      </c>
      <c r="L38" s="99">
        <v>10649000</v>
      </c>
      <c r="M38" s="99">
        <v>10932865</v>
      </c>
      <c r="N38" s="99">
        <v>3221690</v>
      </c>
      <c r="O38" s="99">
        <v>3958829</v>
      </c>
      <c r="P38" s="110">
        <v>4845305</v>
      </c>
    </row>
    <row r="39" spans="1:16" ht="14.25">
      <c r="A39" s="5" t="s">
        <v>372</v>
      </c>
      <c r="B39" s="30" t="s">
        <v>76</v>
      </c>
      <c r="C39" s="98">
        <v>50000</v>
      </c>
      <c r="D39" s="98">
        <v>50000</v>
      </c>
      <c r="E39" s="98">
        <v>1400000</v>
      </c>
      <c r="F39" s="98"/>
      <c r="G39" s="98"/>
      <c r="H39" s="129">
        <f t="shared" si="0"/>
        <v>1500000</v>
      </c>
      <c r="I39" s="99"/>
      <c r="J39" s="27"/>
      <c r="K39" s="99">
        <v>3248000</v>
      </c>
      <c r="L39" s="99">
        <v>1033000</v>
      </c>
      <c r="M39" s="99">
        <v>5307128</v>
      </c>
      <c r="N39" s="99">
        <v>2669177</v>
      </c>
      <c r="O39" s="99">
        <v>1820841</v>
      </c>
      <c r="P39" s="110">
        <v>1379144</v>
      </c>
    </row>
    <row r="40" spans="1:16" ht="14.25">
      <c r="A40" s="7" t="s">
        <v>314</v>
      </c>
      <c r="B40" s="33" t="s">
        <v>77</v>
      </c>
      <c r="C40" s="98">
        <f>SUM(C33:C39)</f>
        <v>410000</v>
      </c>
      <c r="D40" s="98">
        <f>SUM(D33:D39)</f>
        <v>610000</v>
      </c>
      <c r="E40" s="98">
        <f>SUM(E33:E39)</f>
        <v>10470000</v>
      </c>
      <c r="F40" s="98">
        <f>SUM(F33:F39)</f>
        <v>0</v>
      </c>
      <c r="G40" s="98">
        <f>SUM(G33:G39)</f>
        <v>0</v>
      </c>
      <c r="H40" s="129">
        <f t="shared" si="0"/>
        <v>11490000</v>
      </c>
      <c r="I40" s="98">
        <f>SUM(I33:I39)</f>
        <v>0</v>
      </c>
      <c r="J40" s="98">
        <f>SUM(J33:J39)</f>
        <v>0</v>
      </c>
      <c r="K40" s="98">
        <f aca="true" t="shared" si="6" ref="K40:P40">SUM(K33:K39)</f>
        <v>31957000</v>
      </c>
      <c r="L40" s="98">
        <f t="shared" si="6"/>
        <v>14560000</v>
      </c>
      <c r="M40" s="98">
        <f t="shared" si="6"/>
        <v>18312518</v>
      </c>
      <c r="N40" s="98">
        <f t="shared" si="6"/>
        <v>8115532</v>
      </c>
      <c r="O40" s="98">
        <f t="shared" si="6"/>
        <v>7767879</v>
      </c>
      <c r="P40" s="98">
        <f t="shared" si="6"/>
        <v>8601183</v>
      </c>
    </row>
    <row r="41" spans="1:16" ht="14.25">
      <c r="A41" s="5" t="s">
        <v>78</v>
      </c>
      <c r="B41" s="30" t="s">
        <v>79</v>
      </c>
      <c r="C41" s="98"/>
      <c r="D41" s="98"/>
      <c r="E41" s="98">
        <v>100000</v>
      </c>
      <c r="F41" s="98"/>
      <c r="G41" s="98"/>
      <c r="H41" s="129">
        <f t="shared" si="0"/>
        <v>100000</v>
      </c>
      <c r="I41" s="99"/>
      <c r="J41" s="27"/>
      <c r="K41" s="99">
        <v>71000</v>
      </c>
      <c r="L41" s="99">
        <v>32000</v>
      </c>
      <c r="M41" s="99">
        <v>25500</v>
      </c>
      <c r="N41" s="99"/>
      <c r="O41" s="99">
        <v>17640</v>
      </c>
      <c r="P41" s="110">
        <v>55520</v>
      </c>
    </row>
    <row r="42" spans="1:16" ht="14.25">
      <c r="A42" s="5" t="s">
        <v>80</v>
      </c>
      <c r="B42" s="30" t="s">
        <v>81</v>
      </c>
      <c r="C42" s="98"/>
      <c r="D42" s="98"/>
      <c r="E42" s="98">
        <v>350000</v>
      </c>
      <c r="F42" s="98"/>
      <c r="G42" s="98"/>
      <c r="H42" s="129">
        <f t="shared" si="0"/>
        <v>350000</v>
      </c>
      <c r="I42" s="99"/>
      <c r="J42" s="27"/>
      <c r="K42" s="99">
        <v>2709000</v>
      </c>
      <c r="L42" s="99">
        <v>1227000</v>
      </c>
      <c r="M42" s="99">
        <v>1060923</v>
      </c>
      <c r="N42" s="99">
        <v>540150</v>
      </c>
      <c r="O42" s="99">
        <v>194985</v>
      </c>
      <c r="P42" s="110"/>
    </row>
    <row r="43" spans="1:16" ht="14.25">
      <c r="A43" s="7" t="s">
        <v>315</v>
      </c>
      <c r="B43" s="33" t="s">
        <v>82</v>
      </c>
      <c r="C43" s="98">
        <f>SUM(C41:C42)</f>
        <v>0</v>
      </c>
      <c r="D43" s="98">
        <f>SUM(D41:D42)</f>
        <v>0</v>
      </c>
      <c r="E43" s="98">
        <f>SUM(E41:E42)</f>
        <v>450000</v>
      </c>
      <c r="F43" s="98">
        <f>SUM(F41:F42)</f>
        <v>0</v>
      </c>
      <c r="G43" s="98">
        <f>SUM(G41:G42)</f>
        <v>0</v>
      </c>
      <c r="H43" s="129">
        <f t="shared" si="0"/>
        <v>450000</v>
      </c>
      <c r="I43" s="98">
        <f>SUM(I41:I42)</f>
        <v>0</v>
      </c>
      <c r="J43" s="98">
        <f>SUM(J41:J42)</f>
        <v>0</v>
      </c>
      <c r="K43" s="98">
        <f aca="true" t="shared" si="7" ref="K43:P43">SUM(K41:K42)</f>
        <v>2780000</v>
      </c>
      <c r="L43" s="98">
        <f t="shared" si="7"/>
        <v>1259000</v>
      </c>
      <c r="M43" s="98">
        <f t="shared" si="7"/>
        <v>1086423</v>
      </c>
      <c r="N43" s="98">
        <f t="shared" si="7"/>
        <v>540150</v>
      </c>
      <c r="O43" s="98">
        <f t="shared" si="7"/>
        <v>212625</v>
      </c>
      <c r="P43" s="98">
        <f t="shared" si="7"/>
        <v>55520</v>
      </c>
    </row>
    <row r="44" spans="1:16" ht="14.25">
      <c r="A44" s="5" t="s">
        <v>83</v>
      </c>
      <c r="B44" s="30" t="s">
        <v>84</v>
      </c>
      <c r="C44" s="98">
        <v>144450</v>
      </c>
      <c r="D44" s="98">
        <v>270000</v>
      </c>
      <c r="E44" s="98">
        <v>3618000</v>
      </c>
      <c r="F44" s="98"/>
      <c r="G44" s="98"/>
      <c r="H44" s="129">
        <f t="shared" si="0"/>
        <v>4032450</v>
      </c>
      <c r="I44" s="99"/>
      <c r="J44" s="27"/>
      <c r="K44" s="99">
        <v>6800000</v>
      </c>
      <c r="L44" s="99">
        <v>3482000</v>
      </c>
      <c r="M44" s="99">
        <v>4168897</v>
      </c>
      <c r="N44" s="99">
        <v>2408821</v>
      </c>
      <c r="O44" s="99">
        <v>1597496</v>
      </c>
      <c r="P44" s="110">
        <v>1709390</v>
      </c>
    </row>
    <row r="45" spans="1:16" ht="14.25">
      <c r="A45" s="5" t="s">
        <v>85</v>
      </c>
      <c r="B45" s="30" t="s">
        <v>86</v>
      </c>
      <c r="C45" s="98"/>
      <c r="D45" s="98"/>
      <c r="E45" s="98"/>
      <c r="F45" s="98"/>
      <c r="G45" s="98"/>
      <c r="H45" s="129">
        <f t="shared" si="0"/>
        <v>0</v>
      </c>
      <c r="I45" s="99"/>
      <c r="J45" s="27"/>
      <c r="K45" s="99"/>
      <c r="L45" s="99"/>
      <c r="M45" s="99"/>
      <c r="N45" s="99"/>
      <c r="O45" s="99"/>
      <c r="P45" s="110"/>
    </row>
    <row r="46" spans="1:16" ht="14.25">
      <c r="A46" s="5" t="s">
        <v>373</v>
      </c>
      <c r="B46" s="30" t="s">
        <v>87</v>
      </c>
      <c r="C46" s="98"/>
      <c r="D46" s="98"/>
      <c r="E46" s="98"/>
      <c r="F46" s="98"/>
      <c r="G46" s="98"/>
      <c r="H46" s="129">
        <f t="shared" si="0"/>
        <v>0</v>
      </c>
      <c r="I46" s="99"/>
      <c r="J46" s="27"/>
      <c r="K46" s="99"/>
      <c r="L46" s="99"/>
      <c r="M46" s="99"/>
      <c r="N46" s="99"/>
      <c r="O46" s="99"/>
      <c r="P46" s="110">
        <v>14</v>
      </c>
    </row>
    <row r="47" spans="1:16" ht="14.25">
      <c r="A47" s="5" t="s">
        <v>374</v>
      </c>
      <c r="B47" s="30" t="s">
        <v>88</v>
      </c>
      <c r="C47" s="98"/>
      <c r="D47" s="98"/>
      <c r="E47" s="98"/>
      <c r="F47" s="98"/>
      <c r="G47" s="98"/>
      <c r="H47" s="129">
        <f t="shared" si="0"/>
        <v>0</v>
      </c>
      <c r="I47" s="99"/>
      <c r="J47" s="27"/>
      <c r="K47" s="99"/>
      <c r="L47" s="99"/>
      <c r="M47" s="99"/>
      <c r="N47" s="99"/>
      <c r="O47" s="99"/>
      <c r="P47" s="110"/>
    </row>
    <row r="48" spans="1:16" ht="14.25">
      <c r="A48" s="5" t="s">
        <v>89</v>
      </c>
      <c r="B48" s="30" t="s">
        <v>90</v>
      </c>
      <c r="C48" s="98">
        <v>30000</v>
      </c>
      <c r="D48" s="98">
        <v>40000</v>
      </c>
      <c r="E48" s="98">
        <v>430000</v>
      </c>
      <c r="F48" s="98"/>
      <c r="G48" s="98"/>
      <c r="H48" s="129">
        <f>SUM(C48:G48)</f>
        <v>500000</v>
      </c>
      <c r="I48" s="99"/>
      <c r="J48" s="27"/>
      <c r="K48" s="99">
        <v>396000</v>
      </c>
      <c r="L48" s="99">
        <v>56000</v>
      </c>
      <c r="M48" s="99">
        <v>86925</v>
      </c>
      <c r="N48" s="99">
        <v>590095</v>
      </c>
      <c r="O48" s="99">
        <v>444384</v>
      </c>
      <c r="P48" s="110">
        <v>351161</v>
      </c>
    </row>
    <row r="49" spans="1:16" ht="14.25">
      <c r="A49" s="7" t="s">
        <v>316</v>
      </c>
      <c r="B49" s="33" t="s">
        <v>91</v>
      </c>
      <c r="C49" s="98">
        <f>SUM(C44:C48)</f>
        <v>174450</v>
      </c>
      <c r="D49" s="98">
        <f>SUM(D44:D48)</f>
        <v>310000</v>
      </c>
      <c r="E49" s="98">
        <f>SUM(E44:E48)</f>
        <v>4048000</v>
      </c>
      <c r="F49" s="98">
        <f>SUM(F44:F48)</f>
        <v>0</v>
      </c>
      <c r="G49" s="98">
        <f>SUM(G44:G48)</f>
        <v>0</v>
      </c>
      <c r="H49" s="129">
        <f t="shared" si="0"/>
        <v>4532450</v>
      </c>
      <c r="I49" s="98">
        <f>SUM(I44:I48)</f>
        <v>0</v>
      </c>
      <c r="J49" s="98">
        <f>SUM(J44:J48)</f>
        <v>0</v>
      </c>
      <c r="K49" s="98">
        <f aca="true" t="shared" si="8" ref="K49:P49">SUM(K44:K48)</f>
        <v>7196000</v>
      </c>
      <c r="L49" s="98">
        <f t="shared" si="8"/>
        <v>3538000</v>
      </c>
      <c r="M49" s="98">
        <f t="shared" si="8"/>
        <v>4255822</v>
      </c>
      <c r="N49" s="98">
        <f t="shared" si="8"/>
        <v>2998916</v>
      </c>
      <c r="O49" s="98">
        <f t="shared" si="8"/>
        <v>2041880</v>
      </c>
      <c r="P49" s="98">
        <f t="shared" si="8"/>
        <v>2060565</v>
      </c>
    </row>
    <row r="50" spans="1:16" ht="14.25">
      <c r="A50" s="39" t="s">
        <v>317</v>
      </c>
      <c r="B50" s="51" t="s">
        <v>92</v>
      </c>
      <c r="C50" s="98">
        <f>C29+C32+C40+C43+C49</f>
        <v>679450</v>
      </c>
      <c r="D50" s="98">
        <f>D29+D32+D40+D43+D49</f>
        <v>1270000</v>
      </c>
      <c r="E50" s="98">
        <f>E29+E32+E40+E43+E49</f>
        <v>17018000</v>
      </c>
      <c r="F50" s="98">
        <f>F29+F32+F40+F43+F49</f>
        <v>0</v>
      </c>
      <c r="G50" s="98">
        <f>G29+G32+G40+G43+G49</f>
        <v>0</v>
      </c>
      <c r="H50" s="129">
        <f t="shared" si="0"/>
        <v>18967450</v>
      </c>
      <c r="I50" s="98">
        <f>I29+I32+I40+I43+I49</f>
        <v>0</v>
      </c>
      <c r="J50" s="98">
        <f>J29+J32+J40+J43+J49</f>
        <v>0</v>
      </c>
      <c r="K50" s="98">
        <f aca="true" t="shared" si="9" ref="K50:P50">K29+K32+K40+K43+K49</f>
        <v>51175000</v>
      </c>
      <c r="L50" s="98">
        <f t="shared" si="9"/>
        <v>22472000</v>
      </c>
      <c r="M50" s="98">
        <f t="shared" si="9"/>
        <v>26161934</v>
      </c>
      <c r="N50" s="98">
        <f t="shared" si="9"/>
        <v>14037422</v>
      </c>
      <c r="O50" s="98">
        <f t="shared" si="9"/>
        <v>12310651</v>
      </c>
      <c r="P50" s="98">
        <f t="shared" si="9"/>
        <v>13346387</v>
      </c>
    </row>
    <row r="51" spans="1:16" ht="14.25">
      <c r="A51" s="13" t="s">
        <v>93</v>
      </c>
      <c r="B51" s="30" t="s">
        <v>94</v>
      </c>
      <c r="C51" s="98"/>
      <c r="D51" s="98"/>
      <c r="E51" s="98"/>
      <c r="F51" s="98"/>
      <c r="G51" s="98"/>
      <c r="H51" s="129">
        <f t="shared" si="0"/>
        <v>0</v>
      </c>
      <c r="I51" s="99"/>
      <c r="J51" s="27"/>
      <c r="K51" s="99"/>
      <c r="L51" s="99"/>
      <c r="M51" s="99"/>
      <c r="N51" s="99"/>
      <c r="O51" s="99"/>
      <c r="P51" s="110"/>
    </row>
    <row r="52" spans="1:16" ht="14.25">
      <c r="A52" s="13" t="s">
        <v>318</v>
      </c>
      <c r="B52" s="30" t="s">
        <v>95</v>
      </c>
      <c r="C52" s="98"/>
      <c r="D52" s="98"/>
      <c r="E52" s="98"/>
      <c r="F52" s="98"/>
      <c r="G52" s="98"/>
      <c r="H52" s="129">
        <f t="shared" si="0"/>
        <v>0</v>
      </c>
      <c r="I52" s="99"/>
      <c r="J52" s="27"/>
      <c r="K52" s="99"/>
      <c r="L52" s="99"/>
      <c r="M52" s="99"/>
      <c r="N52" s="99"/>
      <c r="O52" s="99"/>
      <c r="P52" s="110"/>
    </row>
    <row r="53" spans="1:16" ht="14.25">
      <c r="A53" s="17" t="s">
        <v>375</v>
      </c>
      <c r="B53" s="30" t="s">
        <v>96</v>
      </c>
      <c r="C53" s="98"/>
      <c r="D53" s="98"/>
      <c r="E53" s="98"/>
      <c r="F53" s="98"/>
      <c r="G53" s="98"/>
      <c r="H53" s="129">
        <f t="shared" si="0"/>
        <v>0</v>
      </c>
      <c r="I53" s="99"/>
      <c r="J53" s="27"/>
      <c r="K53" s="99"/>
      <c r="L53" s="99"/>
      <c r="M53" s="99"/>
      <c r="N53" s="99"/>
      <c r="O53" s="99"/>
      <c r="P53" s="110"/>
    </row>
    <row r="54" spans="1:16" ht="14.25">
      <c r="A54" s="17" t="s">
        <v>376</v>
      </c>
      <c r="B54" s="30" t="s">
        <v>97</v>
      </c>
      <c r="C54" s="98"/>
      <c r="D54" s="98"/>
      <c r="E54" s="98"/>
      <c r="F54" s="98"/>
      <c r="G54" s="98"/>
      <c r="H54" s="129">
        <f t="shared" si="0"/>
        <v>0</v>
      </c>
      <c r="I54" s="99"/>
      <c r="J54" s="27"/>
      <c r="K54" s="99"/>
      <c r="L54" s="99"/>
      <c r="M54" s="99"/>
      <c r="N54" s="99"/>
      <c r="O54" s="99"/>
      <c r="P54" s="110"/>
    </row>
    <row r="55" spans="1:16" ht="14.25">
      <c r="A55" s="17" t="s">
        <v>377</v>
      </c>
      <c r="B55" s="30" t="s">
        <v>98</v>
      </c>
      <c r="C55" s="98"/>
      <c r="D55" s="98"/>
      <c r="E55" s="98"/>
      <c r="F55" s="98"/>
      <c r="G55" s="98"/>
      <c r="H55" s="129">
        <f t="shared" si="0"/>
        <v>0</v>
      </c>
      <c r="I55" s="99"/>
      <c r="J55" s="27"/>
      <c r="K55" s="99"/>
      <c r="L55" s="99"/>
      <c r="M55" s="99"/>
      <c r="N55" s="99"/>
      <c r="O55" s="99"/>
      <c r="P55" s="110"/>
    </row>
    <row r="56" spans="1:16" ht="14.25">
      <c r="A56" s="13" t="s">
        <v>378</v>
      </c>
      <c r="B56" s="30" t="s">
        <v>99</v>
      </c>
      <c r="C56" s="98"/>
      <c r="D56" s="98"/>
      <c r="E56" s="98"/>
      <c r="F56" s="98"/>
      <c r="G56" s="98"/>
      <c r="H56" s="129">
        <f t="shared" si="0"/>
        <v>0</v>
      </c>
      <c r="I56" s="99"/>
      <c r="J56" s="27"/>
      <c r="K56" s="99"/>
      <c r="L56" s="99"/>
      <c r="M56" s="99"/>
      <c r="N56" s="99"/>
      <c r="O56" s="99"/>
      <c r="P56" s="110"/>
    </row>
    <row r="57" spans="1:16" ht="14.25">
      <c r="A57" s="13" t="s">
        <v>379</v>
      </c>
      <c r="B57" s="30" t="s">
        <v>100</v>
      </c>
      <c r="C57" s="98"/>
      <c r="D57" s="98"/>
      <c r="E57" s="98"/>
      <c r="F57" s="98"/>
      <c r="G57" s="98"/>
      <c r="H57" s="129">
        <f t="shared" si="0"/>
        <v>0</v>
      </c>
      <c r="I57" s="99"/>
      <c r="J57" s="27"/>
      <c r="K57" s="99"/>
      <c r="L57" s="99"/>
      <c r="M57" s="99"/>
      <c r="N57" s="99"/>
      <c r="O57" s="99"/>
      <c r="P57" s="110"/>
    </row>
    <row r="58" spans="1:16" ht="14.25">
      <c r="A58" s="13" t="s">
        <v>380</v>
      </c>
      <c r="B58" s="30" t="s">
        <v>101</v>
      </c>
      <c r="C58" s="98"/>
      <c r="D58" s="98"/>
      <c r="E58" s="98"/>
      <c r="F58" s="98"/>
      <c r="G58" s="98"/>
      <c r="H58" s="129">
        <f t="shared" si="0"/>
        <v>0</v>
      </c>
      <c r="I58" s="99"/>
      <c r="J58" s="27"/>
      <c r="K58" s="99"/>
      <c r="L58" s="99"/>
      <c r="M58" s="99"/>
      <c r="N58" s="99"/>
      <c r="O58" s="99"/>
      <c r="P58" s="110"/>
    </row>
    <row r="59" spans="1:16" ht="14.25">
      <c r="A59" s="48" t="s">
        <v>347</v>
      </c>
      <c r="B59" s="51" t="s">
        <v>102</v>
      </c>
      <c r="C59" s="98">
        <f>SUM(C51:C58)</f>
        <v>0</v>
      </c>
      <c r="D59" s="98">
        <f>SUM(D51:D58)</f>
        <v>0</v>
      </c>
      <c r="E59" s="98">
        <f>SUM(E51:E58)</f>
        <v>0</v>
      </c>
      <c r="F59" s="98">
        <f>SUM(F51:F58)</f>
        <v>0</v>
      </c>
      <c r="G59" s="98">
        <f>SUM(G51:G58)</f>
        <v>0</v>
      </c>
      <c r="H59" s="129">
        <f t="shared" si="0"/>
        <v>0</v>
      </c>
      <c r="I59" s="99"/>
      <c r="J59" s="27"/>
      <c r="K59" s="98">
        <f aca="true" t="shared" si="10" ref="K59:P59">SUM(K51:K58)</f>
        <v>0</v>
      </c>
      <c r="L59" s="98">
        <f t="shared" si="10"/>
        <v>0</v>
      </c>
      <c r="M59" s="98">
        <f t="shared" si="10"/>
        <v>0</v>
      </c>
      <c r="N59" s="98">
        <f t="shared" si="10"/>
        <v>0</v>
      </c>
      <c r="O59" s="98">
        <f t="shared" si="10"/>
        <v>0</v>
      </c>
      <c r="P59" s="98">
        <f t="shared" si="10"/>
        <v>0</v>
      </c>
    </row>
    <row r="60" spans="1:16" ht="14.25">
      <c r="A60" s="12" t="s">
        <v>381</v>
      </c>
      <c r="B60" s="30" t="s">
        <v>103</v>
      </c>
      <c r="C60" s="98"/>
      <c r="D60" s="98"/>
      <c r="E60" s="98"/>
      <c r="F60" s="98"/>
      <c r="G60" s="98"/>
      <c r="H60" s="129">
        <f t="shared" si="0"/>
        <v>0</v>
      </c>
      <c r="I60" s="99"/>
      <c r="J60" s="27"/>
      <c r="K60" s="99"/>
      <c r="L60" s="99"/>
      <c r="M60" s="99"/>
      <c r="N60" s="99"/>
      <c r="O60" s="99"/>
      <c r="P60" s="110"/>
    </row>
    <row r="61" spans="1:16" ht="14.25">
      <c r="A61" s="12" t="s">
        <v>104</v>
      </c>
      <c r="B61" s="30" t="s">
        <v>105</v>
      </c>
      <c r="C61" s="98"/>
      <c r="D61" s="98"/>
      <c r="E61" s="98"/>
      <c r="F61" s="98"/>
      <c r="G61" s="98"/>
      <c r="H61" s="129">
        <f t="shared" si="0"/>
        <v>0</v>
      </c>
      <c r="I61" s="99"/>
      <c r="J61" s="27"/>
      <c r="K61" s="99"/>
      <c r="L61" s="99"/>
      <c r="M61" s="99">
        <v>341812</v>
      </c>
      <c r="N61" s="99"/>
      <c r="O61" s="99"/>
      <c r="P61" s="110"/>
    </row>
    <row r="62" spans="1:16" ht="26.25">
      <c r="A62" s="12" t="s">
        <v>106</v>
      </c>
      <c r="B62" s="30" t="s">
        <v>107</v>
      </c>
      <c r="C62" s="98"/>
      <c r="D62" s="98"/>
      <c r="E62" s="98"/>
      <c r="F62" s="98"/>
      <c r="G62" s="98"/>
      <c r="H62" s="129">
        <f t="shared" si="0"/>
        <v>0</v>
      </c>
      <c r="I62" s="99"/>
      <c r="J62" s="27"/>
      <c r="K62" s="99"/>
      <c r="L62" s="99"/>
      <c r="M62" s="99"/>
      <c r="N62" s="99"/>
      <c r="O62" s="99"/>
      <c r="P62" s="110"/>
    </row>
    <row r="63" spans="1:16" ht="26.25">
      <c r="A63" s="12" t="s">
        <v>348</v>
      </c>
      <c r="B63" s="30" t="s">
        <v>108</v>
      </c>
      <c r="C63" s="98"/>
      <c r="D63" s="98"/>
      <c r="E63" s="98"/>
      <c r="F63" s="98"/>
      <c r="G63" s="98"/>
      <c r="H63" s="129">
        <f t="shared" si="0"/>
        <v>0</v>
      </c>
      <c r="I63" s="99"/>
      <c r="J63" s="27"/>
      <c r="K63" s="99"/>
      <c r="L63" s="99"/>
      <c r="M63" s="99"/>
      <c r="N63" s="99"/>
      <c r="O63" s="99"/>
      <c r="P63" s="110"/>
    </row>
    <row r="64" spans="1:16" ht="26.25">
      <c r="A64" s="12" t="s">
        <v>382</v>
      </c>
      <c r="B64" s="30" t="s">
        <v>109</v>
      </c>
      <c r="C64" s="98"/>
      <c r="D64" s="98"/>
      <c r="E64" s="98"/>
      <c r="F64" s="98"/>
      <c r="G64" s="98"/>
      <c r="H64" s="129">
        <f t="shared" si="0"/>
        <v>0</v>
      </c>
      <c r="I64" s="99"/>
      <c r="J64" s="27"/>
      <c r="K64" s="99"/>
      <c r="L64" s="99"/>
      <c r="M64" s="99"/>
      <c r="N64" s="99"/>
      <c r="O64" s="99"/>
      <c r="P64" s="110"/>
    </row>
    <row r="65" spans="1:16" ht="14.25">
      <c r="A65" s="12" t="s">
        <v>350</v>
      </c>
      <c r="B65" s="30" t="s">
        <v>110</v>
      </c>
      <c r="C65" s="98"/>
      <c r="D65" s="98"/>
      <c r="E65" s="98"/>
      <c r="F65" s="98"/>
      <c r="G65" s="98"/>
      <c r="H65" s="129">
        <f t="shared" si="0"/>
        <v>0</v>
      </c>
      <c r="I65" s="99"/>
      <c r="J65" s="27"/>
      <c r="K65" s="99"/>
      <c r="L65" s="99"/>
      <c r="M65" s="99"/>
      <c r="N65" s="99"/>
      <c r="O65" s="99"/>
      <c r="P65" s="110"/>
    </row>
    <row r="66" spans="1:16" ht="26.25">
      <c r="A66" s="12" t="s">
        <v>383</v>
      </c>
      <c r="B66" s="30" t="s">
        <v>111</v>
      </c>
      <c r="C66" s="98"/>
      <c r="D66" s="98"/>
      <c r="E66" s="98"/>
      <c r="F66" s="98"/>
      <c r="G66" s="98"/>
      <c r="H66" s="129">
        <f t="shared" si="0"/>
        <v>0</v>
      </c>
      <c r="I66" s="99"/>
      <c r="J66" s="27"/>
      <c r="K66" s="99"/>
      <c r="L66" s="99"/>
      <c r="M66" s="99"/>
      <c r="N66" s="99"/>
      <c r="O66" s="99"/>
      <c r="P66" s="110"/>
    </row>
    <row r="67" spans="1:16" ht="26.25">
      <c r="A67" s="12" t="s">
        <v>384</v>
      </c>
      <c r="B67" s="30" t="s">
        <v>112</v>
      </c>
      <c r="C67" s="98"/>
      <c r="D67" s="98"/>
      <c r="E67" s="98"/>
      <c r="F67" s="98"/>
      <c r="G67" s="98"/>
      <c r="H67" s="129">
        <f t="shared" si="0"/>
        <v>0</v>
      </c>
      <c r="I67" s="99"/>
      <c r="J67" s="27"/>
      <c r="K67" s="99"/>
      <c r="L67" s="99"/>
      <c r="M67" s="99"/>
      <c r="N67" s="99"/>
      <c r="O67" s="99"/>
      <c r="P67" s="110"/>
    </row>
    <row r="68" spans="1:16" ht="14.25">
      <c r="A68" s="12" t="s">
        <v>113</v>
      </c>
      <c r="B68" s="30" t="s">
        <v>114</v>
      </c>
      <c r="C68" s="98"/>
      <c r="D68" s="98"/>
      <c r="E68" s="98"/>
      <c r="F68" s="98"/>
      <c r="G68" s="98"/>
      <c r="H68" s="129">
        <f t="shared" si="0"/>
        <v>0</v>
      </c>
      <c r="I68" s="99"/>
      <c r="J68" s="27"/>
      <c r="K68" s="99"/>
      <c r="L68" s="99"/>
      <c r="M68" s="99"/>
      <c r="N68" s="99"/>
      <c r="O68" s="99"/>
      <c r="P68" s="110"/>
    </row>
    <row r="69" spans="1:16" ht="14.25">
      <c r="A69" s="20" t="s">
        <v>115</v>
      </c>
      <c r="B69" s="30" t="s">
        <v>116</v>
      </c>
      <c r="C69" s="98"/>
      <c r="D69" s="98"/>
      <c r="E69" s="98"/>
      <c r="F69" s="98"/>
      <c r="G69" s="98"/>
      <c r="H69" s="129">
        <f t="shared" si="0"/>
        <v>0</v>
      </c>
      <c r="I69" s="99"/>
      <c r="J69" s="27"/>
      <c r="K69" s="99"/>
      <c r="L69" s="99"/>
      <c r="M69" s="99"/>
      <c r="N69" s="99"/>
      <c r="O69" s="99"/>
      <c r="P69" s="110"/>
    </row>
    <row r="70" spans="1:16" ht="14.25">
      <c r="A70" s="12" t="s">
        <v>385</v>
      </c>
      <c r="B70" s="30" t="s">
        <v>117</v>
      </c>
      <c r="C70" s="98"/>
      <c r="D70" s="98"/>
      <c r="E70" s="98"/>
      <c r="F70" s="98"/>
      <c r="G70" s="98"/>
      <c r="H70" s="129">
        <f t="shared" si="0"/>
        <v>0</v>
      </c>
      <c r="I70" s="99"/>
      <c r="J70" s="27"/>
      <c r="K70" s="99">
        <v>1015000</v>
      </c>
      <c r="L70" s="99">
        <v>1496000</v>
      </c>
      <c r="M70" s="99"/>
      <c r="N70" s="99"/>
      <c r="O70" s="99"/>
      <c r="P70" s="110"/>
    </row>
    <row r="71" spans="1:16" ht="14.25">
      <c r="A71" s="20" t="s">
        <v>564</v>
      </c>
      <c r="B71" s="30" t="s">
        <v>118</v>
      </c>
      <c r="C71" s="98"/>
      <c r="D71" s="98"/>
      <c r="E71" s="98"/>
      <c r="F71" s="98"/>
      <c r="G71" s="98"/>
      <c r="H71" s="129">
        <f aca="true" t="shared" si="11" ref="H71:H121">SUM(C71:G71)</f>
        <v>0</v>
      </c>
      <c r="I71" s="99"/>
      <c r="J71" s="27"/>
      <c r="K71" s="99"/>
      <c r="L71" s="99"/>
      <c r="M71" s="99"/>
      <c r="N71" s="99"/>
      <c r="O71" s="99"/>
      <c r="P71" s="110"/>
    </row>
    <row r="72" spans="1:16" ht="14.25">
      <c r="A72" s="20" t="s">
        <v>565</v>
      </c>
      <c r="B72" s="30" t="s">
        <v>118</v>
      </c>
      <c r="C72" s="98"/>
      <c r="D72" s="98"/>
      <c r="E72" s="98"/>
      <c r="F72" s="98"/>
      <c r="G72" s="98"/>
      <c r="H72" s="129">
        <f t="shared" si="11"/>
        <v>0</v>
      </c>
      <c r="I72" s="99"/>
      <c r="J72" s="27"/>
      <c r="K72" s="99"/>
      <c r="L72" s="99"/>
      <c r="M72" s="99"/>
      <c r="N72" s="99"/>
      <c r="O72" s="99"/>
      <c r="P72" s="110"/>
    </row>
    <row r="73" spans="1:16" ht="14.25">
      <c r="A73" s="48" t="s">
        <v>353</v>
      </c>
      <c r="B73" s="51" t="s">
        <v>119</v>
      </c>
      <c r="C73" s="98">
        <f>SUM(C60:C72)</f>
        <v>0</v>
      </c>
      <c r="D73" s="98">
        <f>SUM(D60:D72)</f>
        <v>0</v>
      </c>
      <c r="E73" s="98">
        <f>SUM(E60:E72)</f>
        <v>0</v>
      </c>
      <c r="F73" s="98">
        <f>SUM(F60:F72)</f>
        <v>0</v>
      </c>
      <c r="G73" s="98">
        <f>SUM(G60:G72)</f>
        <v>0</v>
      </c>
      <c r="H73" s="129">
        <f t="shared" si="11"/>
        <v>0</v>
      </c>
      <c r="I73" s="99"/>
      <c r="J73" s="98">
        <f>SUM(J60:J72)</f>
        <v>0</v>
      </c>
      <c r="K73" s="98">
        <f aca="true" t="shared" si="12" ref="K73:P73">SUM(K60:K72)</f>
        <v>1015000</v>
      </c>
      <c r="L73" s="98">
        <f t="shared" si="12"/>
        <v>1496000</v>
      </c>
      <c r="M73" s="98">
        <f t="shared" si="12"/>
        <v>341812</v>
      </c>
      <c r="N73" s="98">
        <f t="shared" si="12"/>
        <v>0</v>
      </c>
      <c r="O73" s="98">
        <f t="shared" si="12"/>
        <v>0</v>
      </c>
      <c r="P73" s="98">
        <f t="shared" si="12"/>
        <v>0</v>
      </c>
    </row>
    <row r="74" spans="1:16" ht="15">
      <c r="A74" s="56" t="s">
        <v>510</v>
      </c>
      <c r="B74" s="51"/>
      <c r="C74" s="98">
        <f>SUM(C73,C59,C50,C25,C24)</f>
        <v>679450</v>
      </c>
      <c r="D74" s="98">
        <f>SUM(D73,D59,D50,D25,D24)</f>
        <v>5340873</v>
      </c>
      <c r="E74" s="98">
        <f>SUM(E73,E59,E50,E25,E24)</f>
        <v>35535273</v>
      </c>
      <c r="F74" s="98">
        <f>SUM(F73,F59,F50,F25,F24)</f>
        <v>0</v>
      </c>
      <c r="G74" s="98">
        <f>SUM(G73,G59,G50,G25,G24)</f>
        <v>0</v>
      </c>
      <c r="H74" s="129">
        <f t="shared" si="11"/>
        <v>41555596</v>
      </c>
      <c r="I74" s="98">
        <f>SUM(I73,I59,I50,I25,I24)</f>
        <v>0</v>
      </c>
      <c r="J74" s="98">
        <f>SUM(J73,J59,J50,J25,J24)</f>
        <v>0</v>
      </c>
      <c r="K74" s="98">
        <f aca="true" t="shared" si="13" ref="K74:P74">SUM(K73,K59,K50,K25,K24)</f>
        <v>78878000</v>
      </c>
      <c r="L74" s="98">
        <f t="shared" si="13"/>
        <v>39265000</v>
      </c>
      <c r="M74" s="98">
        <f t="shared" si="13"/>
        <v>40626059</v>
      </c>
      <c r="N74" s="98">
        <f t="shared" si="13"/>
        <v>29052664</v>
      </c>
      <c r="O74" s="98">
        <f t="shared" si="13"/>
        <v>29629361</v>
      </c>
      <c r="P74" s="98">
        <f t="shared" si="13"/>
        <v>34175775</v>
      </c>
    </row>
    <row r="75" spans="1:16" ht="14.25">
      <c r="A75" s="34" t="s">
        <v>120</v>
      </c>
      <c r="B75" s="30" t="s">
        <v>121</v>
      </c>
      <c r="C75" s="98"/>
      <c r="D75" s="98"/>
      <c r="E75" s="98"/>
      <c r="F75" s="98"/>
      <c r="G75" s="98"/>
      <c r="H75" s="129">
        <f t="shared" si="11"/>
        <v>0</v>
      </c>
      <c r="I75" s="99"/>
      <c r="J75" s="27"/>
      <c r="K75" s="99"/>
      <c r="L75" s="99"/>
      <c r="M75" s="99"/>
      <c r="N75" s="99"/>
      <c r="O75" s="99"/>
      <c r="P75" s="110"/>
    </row>
    <row r="76" spans="1:16" ht="14.25">
      <c r="A76" s="34" t="s">
        <v>386</v>
      </c>
      <c r="B76" s="30" t="s">
        <v>122</v>
      </c>
      <c r="C76" s="98"/>
      <c r="D76" s="98"/>
      <c r="E76" s="98"/>
      <c r="F76" s="98"/>
      <c r="G76" s="98"/>
      <c r="H76" s="129">
        <f t="shared" si="11"/>
        <v>0</v>
      </c>
      <c r="I76" s="99"/>
      <c r="J76" s="27"/>
      <c r="K76" s="99"/>
      <c r="L76" s="99"/>
      <c r="M76" s="99"/>
      <c r="N76" s="99"/>
      <c r="O76" s="99"/>
      <c r="P76" s="110"/>
    </row>
    <row r="77" spans="1:16" ht="14.25">
      <c r="A77" s="34" t="s">
        <v>123</v>
      </c>
      <c r="B77" s="30" t="s">
        <v>124</v>
      </c>
      <c r="C77" s="98"/>
      <c r="D77" s="98"/>
      <c r="E77" s="98"/>
      <c r="F77" s="98"/>
      <c r="G77" s="98"/>
      <c r="H77" s="129">
        <f t="shared" si="11"/>
        <v>0</v>
      </c>
      <c r="I77" s="99"/>
      <c r="J77" s="27"/>
      <c r="K77" s="99"/>
      <c r="L77" s="99"/>
      <c r="M77" s="99"/>
      <c r="N77" s="99"/>
      <c r="O77" s="99">
        <v>392110</v>
      </c>
      <c r="P77" s="110"/>
    </row>
    <row r="78" spans="1:16" ht="14.25">
      <c r="A78" s="34" t="s">
        <v>125</v>
      </c>
      <c r="B78" s="30" t="s">
        <v>126</v>
      </c>
      <c r="C78" s="98">
        <v>0</v>
      </c>
      <c r="D78" s="98">
        <v>306764</v>
      </c>
      <c r="E78" s="98"/>
      <c r="F78" s="98"/>
      <c r="G78" s="98"/>
      <c r="H78" s="129">
        <f t="shared" si="11"/>
        <v>306764</v>
      </c>
      <c r="I78" s="99"/>
      <c r="J78" s="27"/>
      <c r="K78" s="99">
        <v>132000</v>
      </c>
      <c r="L78" s="99">
        <v>567000</v>
      </c>
      <c r="M78" s="99">
        <v>25937</v>
      </c>
      <c r="N78" s="99">
        <v>45661</v>
      </c>
      <c r="O78" s="99">
        <v>425611</v>
      </c>
      <c r="P78" s="110">
        <v>354415</v>
      </c>
    </row>
    <row r="79" spans="1:16" ht="14.25">
      <c r="A79" s="6" t="s">
        <v>127</v>
      </c>
      <c r="B79" s="30" t="s">
        <v>128</v>
      </c>
      <c r="C79" s="98"/>
      <c r="D79" s="98"/>
      <c r="E79" s="98"/>
      <c r="F79" s="98"/>
      <c r="G79" s="98"/>
      <c r="H79" s="129">
        <f t="shared" si="11"/>
        <v>0</v>
      </c>
      <c r="I79" s="99"/>
      <c r="J79" s="27"/>
      <c r="K79" s="99"/>
      <c r="L79" s="99"/>
      <c r="M79" s="99"/>
      <c r="N79" s="99"/>
      <c r="O79" s="99"/>
      <c r="P79" s="110"/>
    </row>
    <row r="80" spans="1:16" ht="14.25">
      <c r="A80" s="6" t="s">
        <v>129</v>
      </c>
      <c r="B80" s="30" t="s">
        <v>130</v>
      </c>
      <c r="C80" s="98"/>
      <c r="D80" s="98"/>
      <c r="E80" s="98"/>
      <c r="F80" s="98"/>
      <c r="G80" s="98"/>
      <c r="H80" s="129">
        <f t="shared" si="11"/>
        <v>0</v>
      </c>
      <c r="I80" s="99"/>
      <c r="J80" s="27"/>
      <c r="K80" s="99"/>
      <c r="L80" s="99"/>
      <c r="M80" s="99"/>
      <c r="N80" s="99"/>
      <c r="O80" s="99"/>
      <c r="P80" s="110"/>
    </row>
    <row r="81" spans="1:16" ht="14.25">
      <c r="A81" s="6" t="s">
        <v>131</v>
      </c>
      <c r="B81" s="30" t="s">
        <v>132</v>
      </c>
      <c r="C81" s="98"/>
      <c r="D81" s="98">
        <v>15338</v>
      </c>
      <c r="E81" s="98"/>
      <c r="F81" s="98"/>
      <c r="G81" s="98"/>
      <c r="H81" s="129">
        <f t="shared" si="11"/>
        <v>15338</v>
      </c>
      <c r="I81" s="99"/>
      <c r="J81" s="27"/>
      <c r="K81" s="99"/>
      <c r="L81" s="99">
        <v>153000</v>
      </c>
      <c r="M81" s="99">
        <v>7003</v>
      </c>
      <c r="N81" s="99">
        <v>12329</v>
      </c>
      <c r="O81" s="99">
        <v>133734</v>
      </c>
      <c r="P81" s="110">
        <v>31966</v>
      </c>
    </row>
    <row r="82" spans="1:16" ht="14.25">
      <c r="A82" s="49" t="s">
        <v>355</v>
      </c>
      <c r="B82" s="51" t="s">
        <v>133</v>
      </c>
      <c r="C82" s="98">
        <f>SUM(C75:C81)</f>
        <v>0</v>
      </c>
      <c r="D82" s="98">
        <f>SUM(D75:D81)</f>
        <v>322102</v>
      </c>
      <c r="E82" s="98">
        <f>SUM(E75:E81)</f>
        <v>0</v>
      </c>
      <c r="F82" s="98">
        <f>SUM(F75:F81)</f>
        <v>0</v>
      </c>
      <c r="G82" s="98">
        <f>SUM(G75:G81)</f>
        <v>0</v>
      </c>
      <c r="H82" s="129">
        <f t="shared" si="11"/>
        <v>322102</v>
      </c>
      <c r="I82" s="98">
        <f>SUM(I75:I81)</f>
        <v>0</v>
      </c>
      <c r="J82" s="98">
        <f>SUM(J75:J81)</f>
        <v>0</v>
      </c>
      <c r="K82" s="98">
        <f aca="true" t="shared" si="14" ref="K82:P82">SUM(K75:K81)</f>
        <v>132000</v>
      </c>
      <c r="L82" s="98">
        <f t="shared" si="14"/>
        <v>720000</v>
      </c>
      <c r="M82" s="98">
        <f t="shared" si="14"/>
        <v>32940</v>
      </c>
      <c r="N82" s="98">
        <f t="shared" si="14"/>
        <v>57990</v>
      </c>
      <c r="O82" s="98">
        <f t="shared" si="14"/>
        <v>951455</v>
      </c>
      <c r="P82" s="98">
        <f t="shared" si="14"/>
        <v>386381</v>
      </c>
    </row>
    <row r="83" spans="1:16" ht="14.25">
      <c r="A83" s="13" t="s">
        <v>134</v>
      </c>
      <c r="B83" s="30" t="s">
        <v>135</v>
      </c>
      <c r="C83" s="98"/>
      <c r="D83" s="98"/>
      <c r="E83" s="98"/>
      <c r="F83" s="98"/>
      <c r="G83" s="98"/>
      <c r="H83" s="129">
        <f t="shared" si="11"/>
        <v>0</v>
      </c>
      <c r="I83" s="99"/>
      <c r="J83" s="27"/>
      <c r="K83" s="99"/>
      <c r="L83" s="99"/>
      <c r="M83" s="99"/>
      <c r="N83" s="99"/>
      <c r="O83" s="99"/>
      <c r="P83" s="110"/>
    </row>
    <row r="84" spans="1:16" ht="14.25">
      <c r="A84" s="13" t="s">
        <v>136</v>
      </c>
      <c r="B84" s="30" t="s">
        <v>137</v>
      </c>
      <c r="C84" s="98"/>
      <c r="D84" s="98"/>
      <c r="E84" s="98"/>
      <c r="F84" s="98"/>
      <c r="G84" s="98"/>
      <c r="H84" s="129">
        <f t="shared" si="11"/>
        <v>0</v>
      </c>
      <c r="I84" s="99"/>
      <c r="J84" s="27"/>
      <c r="K84" s="99"/>
      <c r="L84" s="99"/>
      <c r="M84" s="99"/>
      <c r="N84" s="99"/>
      <c r="O84" s="99"/>
      <c r="P84" s="110"/>
    </row>
    <row r="85" spans="1:16" ht="14.25">
      <c r="A85" s="13" t="s">
        <v>138</v>
      </c>
      <c r="B85" s="30" t="s">
        <v>139</v>
      </c>
      <c r="C85" s="98"/>
      <c r="D85" s="98"/>
      <c r="E85" s="98"/>
      <c r="F85" s="98"/>
      <c r="G85" s="98"/>
      <c r="H85" s="129">
        <f t="shared" si="11"/>
        <v>0</v>
      </c>
      <c r="I85" s="99"/>
      <c r="J85" s="27"/>
      <c r="K85" s="99"/>
      <c r="L85" s="99"/>
      <c r="M85" s="99"/>
      <c r="N85" s="99"/>
      <c r="O85" s="99"/>
      <c r="P85" s="110"/>
    </row>
    <row r="86" spans="1:16" ht="14.25">
      <c r="A86" s="13" t="s">
        <v>140</v>
      </c>
      <c r="B86" s="30" t="s">
        <v>141</v>
      </c>
      <c r="C86" s="98"/>
      <c r="D86" s="98"/>
      <c r="E86" s="98"/>
      <c r="F86" s="98"/>
      <c r="G86" s="98"/>
      <c r="H86" s="129">
        <f t="shared" si="11"/>
        <v>0</v>
      </c>
      <c r="I86" s="99"/>
      <c r="J86" s="27"/>
      <c r="K86" s="99"/>
      <c r="L86" s="99"/>
      <c r="M86" s="99"/>
      <c r="N86" s="99"/>
      <c r="O86" s="99"/>
      <c r="P86" s="110"/>
    </row>
    <row r="87" spans="1:16" ht="14.25">
      <c r="A87" s="48" t="s">
        <v>356</v>
      </c>
      <c r="B87" s="51" t="s">
        <v>142</v>
      </c>
      <c r="C87" s="98">
        <f>SUM(C83:C86)</f>
        <v>0</v>
      </c>
      <c r="D87" s="98">
        <f>SUM(D83:D86)</f>
        <v>0</v>
      </c>
      <c r="E87" s="98">
        <f>SUM(E83:E86)</f>
        <v>0</v>
      </c>
      <c r="F87" s="98">
        <f>SUM(F83:F86)</f>
        <v>0</v>
      </c>
      <c r="G87" s="98">
        <f>SUM(G83:G86)</f>
        <v>0</v>
      </c>
      <c r="H87" s="129">
        <f t="shared" si="11"/>
        <v>0</v>
      </c>
      <c r="I87" s="99"/>
      <c r="J87" s="98">
        <f>SUM(J83:J86)</f>
        <v>0</v>
      </c>
      <c r="K87" s="98">
        <f aca="true" t="shared" si="15" ref="K87:P87">SUM(K83:K86)</f>
        <v>0</v>
      </c>
      <c r="L87" s="98">
        <f t="shared" si="15"/>
        <v>0</v>
      </c>
      <c r="M87" s="98">
        <f t="shared" si="15"/>
        <v>0</v>
      </c>
      <c r="N87" s="98">
        <f t="shared" si="15"/>
        <v>0</v>
      </c>
      <c r="O87" s="98">
        <f t="shared" si="15"/>
        <v>0</v>
      </c>
      <c r="P87" s="98">
        <f t="shared" si="15"/>
        <v>0</v>
      </c>
    </row>
    <row r="88" spans="1:16" ht="26.25">
      <c r="A88" s="13" t="s">
        <v>143</v>
      </c>
      <c r="B88" s="30" t="s">
        <v>144</v>
      </c>
      <c r="C88" s="98"/>
      <c r="D88" s="98"/>
      <c r="E88" s="98"/>
      <c r="F88" s="98"/>
      <c r="G88" s="98"/>
      <c r="H88" s="129">
        <f t="shared" si="11"/>
        <v>0</v>
      </c>
      <c r="I88" s="99"/>
      <c r="J88" s="27"/>
      <c r="K88" s="99"/>
      <c r="L88" s="99"/>
      <c r="M88" s="99"/>
      <c r="N88" s="99"/>
      <c r="O88" s="99"/>
      <c r="P88" s="110"/>
    </row>
    <row r="89" spans="1:16" ht="26.25">
      <c r="A89" s="13" t="s">
        <v>387</v>
      </c>
      <c r="B89" s="30" t="s">
        <v>145</v>
      </c>
      <c r="C89" s="98"/>
      <c r="D89" s="98"/>
      <c r="E89" s="98"/>
      <c r="F89" s="98"/>
      <c r="G89" s="98"/>
      <c r="H89" s="129">
        <f t="shared" si="11"/>
        <v>0</v>
      </c>
      <c r="I89" s="99"/>
      <c r="J89" s="27"/>
      <c r="K89" s="99"/>
      <c r="L89" s="99"/>
      <c r="M89" s="99"/>
      <c r="N89" s="99"/>
      <c r="O89" s="99"/>
      <c r="P89" s="110"/>
    </row>
    <row r="90" spans="1:16" ht="26.25">
      <c r="A90" s="13" t="s">
        <v>388</v>
      </c>
      <c r="B90" s="30" t="s">
        <v>146</v>
      </c>
      <c r="C90" s="98"/>
      <c r="D90" s="98"/>
      <c r="E90" s="98"/>
      <c r="F90" s="98"/>
      <c r="G90" s="98"/>
      <c r="H90" s="129">
        <f t="shared" si="11"/>
        <v>0</v>
      </c>
      <c r="I90" s="99"/>
      <c r="J90" s="27"/>
      <c r="K90" s="99"/>
      <c r="L90" s="99"/>
      <c r="M90" s="99"/>
      <c r="N90" s="99"/>
      <c r="O90" s="99"/>
      <c r="P90" s="110"/>
    </row>
    <row r="91" spans="1:16" ht="14.25">
      <c r="A91" s="13" t="s">
        <v>389</v>
      </c>
      <c r="B91" s="30" t="s">
        <v>147</v>
      </c>
      <c r="C91" s="98"/>
      <c r="D91" s="98"/>
      <c r="E91" s="98"/>
      <c r="F91" s="98"/>
      <c r="G91" s="98"/>
      <c r="H91" s="129">
        <f t="shared" si="11"/>
        <v>0</v>
      </c>
      <c r="I91" s="99"/>
      <c r="J91" s="27"/>
      <c r="K91" s="99"/>
      <c r="L91" s="99"/>
      <c r="M91" s="99"/>
      <c r="N91" s="99"/>
      <c r="O91" s="99"/>
      <c r="P91" s="110"/>
    </row>
    <row r="92" spans="1:16" ht="26.25">
      <c r="A92" s="13" t="s">
        <v>390</v>
      </c>
      <c r="B92" s="30" t="s">
        <v>148</v>
      </c>
      <c r="C92" s="98"/>
      <c r="D92" s="98"/>
      <c r="E92" s="98"/>
      <c r="F92" s="98"/>
      <c r="G92" s="98"/>
      <c r="H92" s="129">
        <f t="shared" si="11"/>
        <v>0</v>
      </c>
      <c r="I92" s="99"/>
      <c r="J92" s="27"/>
      <c r="K92" s="99"/>
      <c r="L92" s="99"/>
      <c r="M92" s="99"/>
      <c r="N92" s="99"/>
      <c r="O92" s="99"/>
      <c r="P92" s="110"/>
    </row>
    <row r="93" spans="1:16" ht="26.25">
      <c r="A93" s="13" t="s">
        <v>391</v>
      </c>
      <c r="B93" s="30" t="s">
        <v>149</v>
      </c>
      <c r="C93" s="98"/>
      <c r="D93" s="98"/>
      <c r="E93" s="98"/>
      <c r="F93" s="98"/>
      <c r="G93" s="98"/>
      <c r="H93" s="129">
        <f t="shared" si="11"/>
        <v>0</v>
      </c>
      <c r="I93" s="99"/>
      <c r="J93" s="27"/>
      <c r="K93" s="99"/>
      <c r="L93" s="99"/>
      <c r="M93" s="99"/>
      <c r="N93" s="99"/>
      <c r="O93" s="99"/>
      <c r="P93" s="110"/>
    </row>
    <row r="94" spans="1:16" ht="14.25">
      <c r="A94" s="13" t="s">
        <v>150</v>
      </c>
      <c r="B94" s="30" t="s">
        <v>151</v>
      </c>
      <c r="C94" s="98"/>
      <c r="D94" s="98"/>
      <c r="E94" s="98"/>
      <c r="F94" s="98"/>
      <c r="G94" s="98"/>
      <c r="H94" s="129">
        <f t="shared" si="11"/>
        <v>0</v>
      </c>
      <c r="I94" s="99"/>
      <c r="J94" s="27"/>
      <c r="K94" s="99"/>
      <c r="L94" s="99"/>
      <c r="M94" s="99"/>
      <c r="N94" s="99"/>
      <c r="O94" s="99"/>
      <c r="P94" s="110"/>
    </row>
    <row r="95" spans="1:16" ht="14.25">
      <c r="A95" s="13" t="s">
        <v>392</v>
      </c>
      <c r="B95" s="30" t="s">
        <v>152</v>
      </c>
      <c r="C95" s="98"/>
      <c r="D95" s="98"/>
      <c r="E95" s="98"/>
      <c r="F95" s="98"/>
      <c r="G95" s="98"/>
      <c r="H95" s="129">
        <f t="shared" si="11"/>
        <v>0</v>
      </c>
      <c r="I95" s="99"/>
      <c r="J95" s="27"/>
      <c r="K95" s="99"/>
      <c r="L95" s="99"/>
      <c r="M95" s="99"/>
      <c r="N95" s="99"/>
      <c r="O95" s="99"/>
      <c r="P95" s="110"/>
    </row>
    <row r="96" spans="1:16" ht="14.25">
      <c r="A96" s="48" t="s">
        <v>357</v>
      </c>
      <c r="B96" s="51" t="s">
        <v>153</v>
      </c>
      <c r="C96" s="98">
        <f>SUM(C88:C95)</f>
        <v>0</v>
      </c>
      <c r="D96" s="98">
        <f>SUM(D88:D95)</f>
        <v>0</v>
      </c>
      <c r="E96" s="98">
        <f>SUM(E88:E95)</f>
        <v>0</v>
      </c>
      <c r="F96" s="98">
        <f>SUM(F88:F95)</f>
        <v>0</v>
      </c>
      <c r="G96" s="98">
        <f>SUM(G88:G95)</f>
        <v>0</v>
      </c>
      <c r="H96" s="129">
        <f t="shared" si="11"/>
        <v>0</v>
      </c>
      <c r="I96" s="99"/>
      <c r="J96" s="27"/>
      <c r="K96" s="98">
        <f aca="true" t="shared" si="16" ref="K96:P96">SUM(K88:K95)</f>
        <v>0</v>
      </c>
      <c r="L96" s="98">
        <f t="shared" si="16"/>
        <v>0</v>
      </c>
      <c r="M96" s="98">
        <f t="shared" si="16"/>
        <v>0</v>
      </c>
      <c r="N96" s="98">
        <f t="shared" si="16"/>
        <v>0</v>
      </c>
      <c r="O96" s="98">
        <f t="shared" si="16"/>
        <v>0</v>
      </c>
      <c r="P96" s="98">
        <f t="shared" si="16"/>
        <v>0</v>
      </c>
    </row>
    <row r="97" spans="1:16" ht="15">
      <c r="A97" s="56" t="s">
        <v>509</v>
      </c>
      <c r="B97" s="51"/>
      <c r="C97" s="98">
        <f>SUM(C96,C87,C82)</f>
        <v>0</v>
      </c>
      <c r="D97" s="98">
        <f>SUM(D96,D87,D82)</f>
        <v>322102</v>
      </c>
      <c r="E97" s="98">
        <f>SUM(E96,E87,E82)</f>
        <v>0</v>
      </c>
      <c r="F97" s="98">
        <f>SUM(F96,F87,F82)</f>
        <v>0</v>
      </c>
      <c r="G97" s="98">
        <f>SUM(G96,G87,G82)</f>
        <v>0</v>
      </c>
      <c r="H97" s="129">
        <f t="shared" si="11"/>
        <v>322102</v>
      </c>
      <c r="I97" s="99"/>
      <c r="J97" s="27"/>
      <c r="K97" s="98">
        <f aca="true" t="shared" si="17" ref="K97:P97">SUM(K96,K87,K82)</f>
        <v>132000</v>
      </c>
      <c r="L97" s="98">
        <f t="shared" si="17"/>
        <v>720000</v>
      </c>
      <c r="M97" s="98">
        <f t="shared" si="17"/>
        <v>32940</v>
      </c>
      <c r="N97" s="98">
        <f t="shared" si="17"/>
        <v>57990</v>
      </c>
      <c r="O97" s="98">
        <f t="shared" si="17"/>
        <v>951455</v>
      </c>
      <c r="P97" s="98">
        <f t="shared" si="17"/>
        <v>386381</v>
      </c>
    </row>
    <row r="98" spans="1:16" ht="15">
      <c r="A98" s="35" t="s">
        <v>400</v>
      </c>
      <c r="B98" s="36" t="s">
        <v>154</v>
      </c>
      <c r="C98" s="98">
        <f>C96+C87+C82+C73+C59+C50+C25+C24</f>
        <v>679450</v>
      </c>
      <c r="D98" s="98">
        <f>D96+D87+D82+D73+D59+D50+D25+D24</f>
        <v>5662975</v>
      </c>
      <c r="E98" s="98">
        <f>E96+E87+E82+E73+E59+E50+E25+E24</f>
        <v>35535273</v>
      </c>
      <c r="F98" s="98">
        <f>F96+F87+F82+F73+F59+F50+F25+F24</f>
        <v>0</v>
      </c>
      <c r="G98" s="98">
        <f>G96+G87+G82+G73+G59+G50+G25+G24</f>
        <v>0</v>
      </c>
      <c r="H98" s="129">
        <f t="shared" si="11"/>
        <v>41877698</v>
      </c>
      <c r="I98" s="98">
        <f>I96+I87+I82+I73+I59+I50+I25+I24</f>
        <v>0</v>
      </c>
      <c r="J98" s="98">
        <f>J96+J87+J82+J73+J59+J50+J25+J24</f>
        <v>0</v>
      </c>
      <c r="K98" s="98">
        <f aca="true" t="shared" si="18" ref="K98:P98">K96+K87+K82+K73+K59+K50+K25+K24</f>
        <v>79010000</v>
      </c>
      <c r="L98" s="98">
        <f t="shared" si="18"/>
        <v>39985000</v>
      </c>
      <c r="M98" s="98">
        <f t="shared" si="18"/>
        <v>40658999</v>
      </c>
      <c r="N98" s="98">
        <f t="shared" si="18"/>
        <v>29110654</v>
      </c>
      <c r="O98" s="98">
        <f t="shared" si="18"/>
        <v>30580816</v>
      </c>
      <c r="P98" s="98">
        <f t="shared" si="18"/>
        <v>34562156</v>
      </c>
    </row>
    <row r="99" spans="1:28" ht="14.25">
      <c r="A99" s="13" t="s">
        <v>393</v>
      </c>
      <c r="B99" s="5" t="s">
        <v>155</v>
      </c>
      <c r="C99" s="101"/>
      <c r="D99" s="101"/>
      <c r="E99" s="101"/>
      <c r="F99" s="101"/>
      <c r="G99" s="101"/>
      <c r="H99" s="129">
        <f t="shared" si="11"/>
        <v>0</v>
      </c>
      <c r="I99" s="99"/>
      <c r="J99" s="117"/>
      <c r="K99" s="99"/>
      <c r="L99" s="124"/>
      <c r="M99" s="124"/>
      <c r="N99" s="124"/>
      <c r="O99" s="124"/>
      <c r="P99" s="13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3"/>
      <c r="AB99" s="23"/>
    </row>
    <row r="100" spans="1:28" ht="14.25">
      <c r="A100" s="13" t="s">
        <v>156</v>
      </c>
      <c r="B100" s="5" t="s">
        <v>157</v>
      </c>
      <c r="C100" s="101"/>
      <c r="D100" s="101"/>
      <c r="E100" s="101"/>
      <c r="F100" s="101"/>
      <c r="G100" s="101"/>
      <c r="H100" s="129">
        <f t="shared" si="11"/>
        <v>0</v>
      </c>
      <c r="I100" s="99"/>
      <c r="J100" s="117"/>
      <c r="K100" s="99"/>
      <c r="L100" s="124"/>
      <c r="M100" s="124"/>
      <c r="N100" s="124"/>
      <c r="O100" s="124"/>
      <c r="P100" s="13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3"/>
      <c r="AB100" s="23"/>
    </row>
    <row r="101" spans="1:28" ht="14.25">
      <c r="A101" s="13" t="s">
        <v>394</v>
      </c>
      <c r="B101" s="5" t="s">
        <v>158</v>
      </c>
      <c r="C101" s="101"/>
      <c r="D101" s="101"/>
      <c r="E101" s="101"/>
      <c r="F101" s="101"/>
      <c r="G101" s="101"/>
      <c r="H101" s="129">
        <f t="shared" si="11"/>
        <v>0</v>
      </c>
      <c r="I101" s="99"/>
      <c r="J101" s="117"/>
      <c r="K101" s="99"/>
      <c r="L101" s="124"/>
      <c r="M101" s="124"/>
      <c r="N101" s="124"/>
      <c r="O101" s="124"/>
      <c r="P101" s="13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3"/>
      <c r="AB101" s="23"/>
    </row>
    <row r="102" spans="1:28" ht="14.25">
      <c r="A102" s="15" t="s">
        <v>362</v>
      </c>
      <c r="B102" s="7" t="s">
        <v>159</v>
      </c>
      <c r="C102" s="102">
        <f>SUM(C99:C101)</f>
        <v>0</v>
      </c>
      <c r="D102" s="102">
        <f>SUM(D99:D101)</f>
        <v>0</v>
      </c>
      <c r="E102" s="102">
        <f>SUM(E99:E101)</f>
        <v>0</v>
      </c>
      <c r="F102" s="102">
        <f>SUM(F99:F101)</f>
        <v>0</v>
      </c>
      <c r="G102" s="102">
        <f>SUM(G99:G101)</f>
        <v>0</v>
      </c>
      <c r="H102" s="129">
        <f t="shared" si="11"/>
        <v>0</v>
      </c>
      <c r="I102" s="99"/>
      <c r="J102" s="118"/>
      <c r="K102" s="125">
        <f>SUM(K99:K101)</f>
        <v>0</v>
      </c>
      <c r="L102" s="125">
        <f>SUM(L99:L101)</f>
        <v>0</v>
      </c>
      <c r="M102" s="125">
        <f>SUM(M99:M101)</f>
        <v>0</v>
      </c>
      <c r="N102" s="125">
        <f>SUM(N99:N101)</f>
        <v>0</v>
      </c>
      <c r="O102" s="125">
        <f>SUM(O99:O101)</f>
        <v>0</v>
      </c>
      <c r="P102" s="133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3"/>
      <c r="AB102" s="23"/>
    </row>
    <row r="103" spans="1:28" ht="14.25">
      <c r="A103" s="37" t="s">
        <v>395</v>
      </c>
      <c r="B103" s="5" t="s">
        <v>160</v>
      </c>
      <c r="C103" s="103"/>
      <c r="D103" s="103"/>
      <c r="E103" s="103"/>
      <c r="F103" s="103"/>
      <c r="G103" s="103"/>
      <c r="H103" s="129">
        <f t="shared" si="11"/>
        <v>0</v>
      </c>
      <c r="I103" s="99"/>
      <c r="J103" s="119"/>
      <c r="K103" s="99"/>
      <c r="L103" s="126"/>
      <c r="M103" s="126"/>
      <c r="N103" s="126"/>
      <c r="O103" s="126"/>
      <c r="P103" s="134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3"/>
      <c r="AB103" s="23"/>
    </row>
    <row r="104" spans="1:28" ht="14.25">
      <c r="A104" s="37" t="s">
        <v>365</v>
      </c>
      <c r="B104" s="5" t="s">
        <v>161</v>
      </c>
      <c r="C104" s="103"/>
      <c r="D104" s="103"/>
      <c r="E104" s="103"/>
      <c r="F104" s="103"/>
      <c r="G104" s="103"/>
      <c r="H104" s="129">
        <f t="shared" si="11"/>
        <v>0</v>
      </c>
      <c r="I104" s="99"/>
      <c r="J104" s="119"/>
      <c r="K104" s="99"/>
      <c r="L104" s="126"/>
      <c r="M104" s="126"/>
      <c r="N104" s="126"/>
      <c r="O104" s="126"/>
      <c r="P104" s="134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3"/>
      <c r="AB104" s="23"/>
    </row>
    <row r="105" spans="1:28" ht="14.25">
      <c r="A105" s="13" t="s">
        <v>162</v>
      </c>
      <c r="B105" s="5" t="s">
        <v>163</v>
      </c>
      <c r="C105" s="101"/>
      <c r="D105" s="101"/>
      <c r="E105" s="101"/>
      <c r="F105" s="101"/>
      <c r="G105" s="101"/>
      <c r="H105" s="129">
        <f t="shared" si="11"/>
        <v>0</v>
      </c>
      <c r="I105" s="99"/>
      <c r="J105" s="117"/>
      <c r="K105" s="99"/>
      <c r="L105" s="124"/>
      <c r="M105" s="124"/>
      <c r="N105" s="124"/>
      <c r="O105" s="124"/>
      <c r="P105" s="13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3"/>
      <c r="AB105" s="23"/>
    </row>
    <row r="106" spans="1:28" ht="14.25">
      <c r="A106" s="13" t="s">
        <v>396</v>
      </c>
      <c r="B106" s="5" t="s">
        <v>164</v>
      </c>
      <c r="C106" s="101"/>
      <c r="D106" s="101"/>
      <c r="E106" s="101"/>
      <c r="F106" s="101"/>
      <c r="G106" s="101"/>
      <c r="H106" s="129">
        <f t="shared" si="11"/>
        <v>0</v>
      </c>
      <c r="I106" s="99"/>
      <c r="J106" s="117"/>
      <c r="K106" s="99"/>
      <c r="L106" s="124"/>
      <c r="M106" s="124"/>
      <c r="N106" s="124"/>
      <c r="O106" s="124"/>
      <c r="P106" s="13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3"/>
      <c r="AB106" s="23"/>
    </row>
    <row r="107" spans="1:28" ht="14.25">
      <c r="A107" s="14" t="s">
        <v>363</v>
      </c>
      <c r="B107" s="7" t="s">
        <v>165</v>
      </c>
      <c r="C107" s="104">
        <f>SUM(C103:C106)</f>
        <v>0</v>
      </c>
      <c r="D107" s="104">
        <f>SUM(D103:D106)</f>
        <v>0</v>
      </c>
      <c r="E107" s="104">
        <f>SUM(E103:E106)</f>
        <v>0</v>
      </c>
      <c r="F107" s="104">
        <f>SUM(F103:F106)</f>
        <v>0</v>
      </c>
      <c r="G107" s="104">
        <f>SUM(G103:G106)</f>
        <v>0</v>
      </c>
      <c r="H107" s="129">
        <f t="shared" si="11"/>
        <v>0</v>
      </c>
      <c r="I107" s="99"/>
      <c r="J107" s="120"/>
      <c r="K107" s="127">
        <f>SUM(K103:K106)</f>
        <v>0</v>
      </c>
      <c r="L107" s="127">
        <f>SUM(L103:L106)</f>
        <v>0</v>
      </c>
      <c r="M107" s="127">
        <f>SUM(M103:M106)</f>
        <v>0</v>
      </c>
      <c r="N107" s="127">
        <f>SUM(N103:N106)</f>
        <v>0</v>
      </c>
      <c r="O107" s="127">
        <f>SUM(O103:O106)</f>
        <v>0</v>
      </c>
      <c r="P107" s="135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3"/>
      <c r="AB107" s="23"/>
    </row>
    <row r="108" spans="1:28" ht="14.25">
      <c r="A108" s="37" t="s">
        <v>166</v>
      </c>
      <c r="B108" s="5" t="s">
        <v>167</v>
      </c>
      <c r="C108" s="103"/>
      <c r="D108" s="103"/>
      <c r="E108" s="103"/>
      <c r="F108" s="103"/>
      <c r="G108" s="103"/>
      <c r="H108" s="129">
        <f t="shared" si="11"/>
        <v>0</v>
      </c>
      <c r="I108" s="99"/>
      <c r="J108" s="119"/>
      <c r="K108" s="99"/>
      <c r="L108" s="126"/>
      <c r="M108" s="126"/>
      <c r="N108" s="126"/>
      <c r="O108" s="126"/>
      <c r="P108" s="134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3"/>
      <c r="AB108" s="23"/>
    </row>
    <row r="109" spans="1:28" ht="14.25">
      <c r="A109" s="37" t="s">
        <v>168</v>
      </c>
      <c r="B109" s="5" t="s">
        <v>169</v>
      </c>
      <c r="C109" s="103"/>
      <c r="D109" s="103"/>
      <c r="E109" s="103"/>
      <c r="F109" s="103"/>
      <c r="G109" s="103"/>
      <c r="H109" s="129">
        <f t="shared" si="11"/>
        <v>0</v>
      </c>
      <c r="I109" s="99"/>
      <c r="J109" s="119"/>
      <c r="K109" s="99"/>
      <c r="L109" s="126"/>
      <c r="M109" s="126"/>
      <c r="N109" s="126"/>
      <c r="O109" s="126"/>
      <c r="P109" s="134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3"/>
      <c r="AB109" s="23"/>
    </row>
    <row r="110" spans="1:28" ht="14.25">
      <c r="A110" s="14" t="s">
        <v>170</v>
      </c>
      <c r="B110" s="7" t="s">
        <v>171</v>
      </c>
      <c r="C110" s="103"/>
      <c r="D110" s="103"/>
      <c r="E110" s="103"/>
      <c r="F110" s="103"/>
      <c r="G110" s="103"/>
      <c r="H110" s="129">
        <f t="shared" si="11"/>
        <v>0</v>
      </c>
      <c r="I110" s="99"/>
      <c r="J110" s="119"/>
      <c r="K110" s="99"/>
      <c r="L110" s="126"/>
      <c r="M110" s="126"/>
      <c r="N110" s="126"/>
      <c r="O110" s="126"/>
      <c r="P110" s="134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3"/>
      <c r="AB110" s="23"/>
    </row>
    <row r="111" spans="1:28" ht="14.25">
      <c r="A111" s="37" t="s">
        <v>172</v>
      </c>
      <c r="B111" s="5" t="s">
        <v>173</v>
      </c>
      <c r="C111" s="103"/>
      <c r="D111" s="103"/>
      <c r="E111" s="103"/>
      <c r="F111" s="103"/>
      <c r="G111" s="103"/>
      <c r="H111" s="129">
        <f t="shared" si="11"/>
        <v>0</v>
      </c>
      <c r="I111" s="99"/>
      <c r="J111" s="119"/>
      <c r="K111" s="99"/>
      <c r="L111" s="126"/>
      <c r="M111" s="126"/>
      <c r="N111" s="126"/>
      <c r="O111" s="126"/>
      <c r="P111" s="134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3"/>
      <c r="AB111" s="23"/>
    </row>
    <row r="112" spans="1:28" ht="14.25">
      <c r="A112" s="37" t="s">
        <v>174</v>
      </c>
      <c r="B112" s="5" t="s">
        <v>175</v>
      </c>
      <c r="C112" s="103"/>
      <c r="D112" s="103"/>
      <c r="E112" s="103"/>
      <c r="F112" s="103"/>
      <c r="G112" s="103"/>
      <c r="H112" s="129">
        <f t="shared" si="11"/>
        <v>0</v>
      </c>
      <c r="I112" s="99"/>
      <c r="J112" s="119"/>
      <c r="K112" s="99"/>
      <c r="L112" s="126"/>
      <c r="M112" s="126"/>
      <c r="N112" s="126"/>
      <c r="O112" s="126"/>
      <c r="P112" s="134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3"/>
      <c r="AB112" s="23"/>
    </row>
    <row r="113" spans="1:28" ht="14.25">
      <c r="A113" s="37" t="s">
        <v>176</v>
      </c>
      <c r="B113" s="5" t="s">
        <v>177</v>
      </c>
      <c r="C113" s="103"/>
      <c r="D113" s="103"/>
      <c r="E113" s="103"/>
      <c r="F113" s="103"/>
      <c r="G113" s="103"/>
      <c r="H113" s="129">
        <f t="shared" si="11"/>
        <v>0</v>
      </c>
      <c r="I113" s="99"/>
      <c r="J113" s="119"/>
      <c r="K113" s="99"/>
      <c r="L113" s="126"/>
      <c r="M113" s="126"/>
      <c r="N113" s="126"/>
      <c r="O113" s="126"/>
      <c r="P113" s="134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3"/>
      <c r="AB113" s="23"/>
    </row>
    <row r="114" spans="1:28" ht="14.25">
      <c r="A114" s="38" t="s">
        <v>364</v>
      </c>
      <c r="B114" s="39" t="s">
        <v>178</v>
      </c>
      <c r="C114" s="104">
        <f>SUM(C102,C107,C108:C113)</f>
        <v>0</v>
      </c>
      <c r="D114" s="104">
        <f>SUM(D102,D107,D108:D113)</f>
        <v>0</v>
      </c>
      <c r="E114" s="104">
        <f>SUM(E102,E107,E108:E113)</f>
        <v>0</v>
      </c>
      <c r="F114" s="104">
        <f>SUM(F102,F107,F108:F113)</f>
        <v>0</v>
      </c>
      <c r="G114" s="104">
        <f>SUM(G102,G107,G108:G113)</f>
        <v>0</v>
      </c>
      <c r="H114" s="129">
        <f t="shared" si="11"/>
        <v>0</v>
      </c>
      <c r="I114" s="99"/>
      <c r="J114" s="120"/>
      <c r="K114" s="127">
        <f>SUM(K102,K107,K108:K113)</f>
        <v>0</v>
      </c>
      <c r="L114" s="127">
        <f>SUM(L102,L107,L108:L113)</f>
        <v>0</v>
      </c>
      <c r="M114" s="127">
        <f>SUM(M102,M107,M108:M113)</f>
        <v>0</v>
      </c>
      <c r="N114" s="127">
        <f>SUM(N102,N107,N108:N113)</f>
        <v>0</v>
      </c>
      <c r="O114" s="127">
        <f>SUM(O102,O107,O108:O113)</f>
        <v>0</v>
      </c>
      <c r="P114" s="135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3"/>
      <c r="AB114" s="23"/>
    </row>
    <row r="115" spans="1:28" ht="14.25">
      <c r="A115" s="37" t="s">
        <v>179</v>
      </c>
      <c r="B115" s="5" t="s">
        <v>180</v>
      </c>
      <c r="C115" s="103"/>
      <c r="D115" s="103"/>
      <c r="E115" s="103"/>
      <c r="F115" s="103"/>
      <c r="G115" s="103"/>
      <c r="H115" s="129">
        <f t="shared" si="11"/>
        <v>0</v>
      </c>
      <c r="I115" s="99"/>
      <c r="J115" s="119"/>
      <c r="K115" s="99"/>
      <c r="L115" s="126"/>
      <c r="M115" s="126"/>
      <c r="N115" s="126"/>
      <c r="O115" s="126"/>
      <c r="P115" s="134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3"/>
      <c r="AB115" s="23"/>
    </row>
    <row r="116" spans="1:28" ht="14.25">
      <c r="A116" s="13" t="s">
        <v>181</v>
      </c>
      <c r="B116" s="5" t="s">
        <v>182</v>
      </c>
      <c r="C116" s="101"/>
      <c r="D116" s="101"/>
      <c r="E116" s="101"/>
      <c r="F116" s="101"/>
      <c r="G116" s="101"/>
      <c r="H116" s="129">
        <f t="shared" si="11"/>
        <v>0</v>
      </c>
      <c r="I116" s="99"/>
      <c r="J116" s="117"/>
      <c r="K116" s="99"/>
      <c r="L116" s="124"/>
      <c r="M116" s="124"/>
      <c r="N116" s="124"/>
      <c r="O116" s="124"/>
      <c r="P116" s="13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3"/>
      <c r="AB116" s="23"/>
    </row>
    <row r="117" spans="1:28" ht="14.25">
      <c r="A117" s="37" t="s">
        <v>397</v>
      </c>
      <c r="B117" s="5" t="s">
        <v>183</v>
      </c>
      <c r="C117" s="103"/>
      <c r="D117" s="103"/>
      <c r="E117" s="103"/>
      <c r="F117" s="103"/>
      <c r="G117" s="103"/>
      <c r="H117" s="129">
        <f t="shared" si="11"/>
        <v>0</v>
      </c>
      <c r="I117" s="99"/>
      <c r="J117" s="119"/>
      <c r="K117" s="99"/>
      <c r="L117" s="126"/>
      <c r="M117" s="126"/>
      <c r="N117" s="126"/>
      <c r="O117" s="126"/>
      <c r="P117" s="134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3"/>
      <c r="AB117" s="23"/>
    </row>
    <row r="118" spans="1:28" ht="14.25">
      <c r="A118" s="37" t="s">
        <v>366</v>
      </c>
      <c r="B118" s="5" t="s">
        <v>184</v>
      </c>
      <c r="C118" s="103"/>
      <c r="D118" s="103"/>
      <c r="E118" s="103"/>
      <c r="F118" s="103"/>
      <c r="G118" s="103"/>
      <c r="H118" s="129">
        <f t="shared" si="11"/>
        <v>0</v>
      </c>
      <c r="I118" s="99"/>
      <c r="J118" s="119"/>
      <c r="K118" s="99"/>
      <c r="L118" s="126"/>
      <c r="M118" s="126"/>
      <c r="N118" s="126"/>
      <c r="O118" s="126"/>
      <c r="P118" s="134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3"/>
      <c r="AB118" s="23"/>
    </row>
    <row r="119" spans="1:28" ht="14.25">
      <c r="A119" s="38" t="s">
        <v>367</v>
      </c>
      <c r="B119" s="39" t="s">
        <v>185</v>
      </c>
      <c r="C119" s="104"/>
      <c r="D119" s="104"/>
      <c r="E119" s="104"/>
      <c r="F119" s="104"/>
      <c r="G119" s="104"/>
      <c r="H119" s="129">
        <f t="shared" si="11"/>
        <v>0</v>
      </c>
      <c r="I119" s="99"/>
      <c r="J119" s="120"/>
      <c r="K119" s="99"/>
      <c r="L119" s="127"/>
      <c r="M119" s="127"/>
      <c r="N119" s="127"/>
      <c r="O119" s="127"/>
      <c r="P119" s="135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3"/>
      <c r="AB119" s="23"/>
    </row>
    <row r="120" spans="1:28" ht="14.25">
      <c r="A120" s="13" t="s">
        <v>186</v>
      </c>
      <c r="B120" s="5" t="s">
        <v>187</v>
      </c>
      <c r="C120" s="101"/>
      <c r="D120" s="101"/>
      <c r="E120" s="101"/>
      <c r="F120" s="101"/>
      <c r="G120" s="101"/>
      <c r="H120" s="129">
        <f t="shared" si="11"/>
        <v>0</v>
      </c>
      <c r="I120" s="99"/>
      <c r="J120" s="117"/>
      <c r="K120" s="99"/>
      <c r="L120" s="124"/>
      <c r="M120" s="124"/>
      <c r="N120" s="124"/>
      <c r="O120" s="124"/>
      <c r="P120" s="13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3"/>
      <c r="AB120" s="23"/>
    </row>
    <row r="121" spans="1:28" ht="15">
      <c r="A121" s="40" t="s">
        <v>401</v>
      </c>
      <c r="B121" s="41" t="s">
        <v>188</v>
      </c>
      <c r="C121" s="104">
        <f>SUM(C114,C119)</f>
        <v>0</v>
      </c>
      <c r="D121" s="104">
        <f>SUM(D114,D119)</f>
        <v>0</v>
      </c>
      <c r="E121" s="104">
        <f>SUM(E114,E119)</f>
        <v>0</v>
      </c>
      <c r="F121" s="104">
        <f>SUM(F114,F119)</f>
        <v>0</v>
      </c>
      <c r="G121" s="104">
        <f>SUM(G114,G119)</f>
        <v>0</v>
      </c>
      <c r="H121" s="129">
        <f t="shared" si="11"/>
        <v>0</v>
      </c>
      <c r="I121" s="99"/>
      <c r="J121" s="104">
        <f>SUM(J114,J119)</f>
        <v>0</v>
      </c>
      <c r="K121" s="127">
        <f aca="true" t="shared" si="19" ref="K121:P121">SUM(K114,K119)</f>
        <v>0</v>
      </c>
      <c r="L121" s="127">
        <f t="shared" si="19"/>
        <v>0</v>
      </c>
      <c r="M121" s="127">
        <f t="shared" si="19"/>
        <v>0</v>
      </c>
      <c r="N121" s="127">
        <f t="shared" si="19"/>
        <v>0</v>
      </c>
      <c r="O121" s="127">
        <f t="shared" si="19"/>
        <v>0</v>
      </c>
      <c r="P121" s="127">
        <f t="shared" si="19"/>
        <v>0</v>
      </c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3"/>
      <c r="AB121" s="23"/>
    </row>
    <row r="122" spans="1:28" ht="15">
      <c r="A122" s="44" t="s">
        <v>437</v>
      </c>
      <c r="B122" s="45"/>
      <c r="C122" s="98">
        <f>SUM(C98,C121)</f>
        <v>679450</v>
      </c>
      <c r="D122" s="98">
        <f>SUM(D98,D121)</f>
        <v>5662975</v>
      </c>
      <c r="E122" s="98">
        <f>SUM(E98,E121)</f>
        <v>35535273</v>
      </c>
      <c r="F122" s="98">
        <f>SUM(F98,F121)</f>
        <v>0</v>
      </c>
      <c r="G122" s="98">
        <f>SUM(G98,G121)</f>
        <v>0</v>
      </c>
      <c r="H122" s="129">
        <f>SUM(C122:G122)</f>
        <v>41877698</v>
      </c>
      <c r="I122" s="98">
        <f>SUM(I98,I121)</f>
        <v>0</v>
      </c>
      <c r="J122" s="98">
        <f>SUM(J98,J121)</f>
        <v>0</v>
      </c>
      <c r="K122" s="98">
        <f aca="true" t="shared" si="20" ref="K122:P122">SUM(K98,K121)</f>
        <v>79010000</v>
      </c>
      <c r="L122" s="98">
        <f t="shared" si="20"/>
        <v>39985000</v>
      </c>
      <c r="M122" s="98">
        <f t="shared" si="20"/>
        <v>40658999</v>
      </c>
      <c r="N122" s="98">
        <f t="shared" si="20"/>
        <v>29110654</v>
      </c>
      <c r="O122" s="98">
        <f t="shared" si="20"/>
        <v>30580816</v>
      </c>
      <c r="P122" s="98">
        <f t="shared" si="20"/>
        <v>34562156</v>
      </c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pans="2:28" ht="14.25">
      <c r="B123" s="23"/>
      <c r="C123" s="42"/>
      <c r="D123" s="42"/>
      <c r="E123" s="42"/>
      <c r="F123" s="42"/>
      <c r="G123" s="42"/>
      <c r="H123" s="109"/>
      <c r="I123" s="27"/>
      <c r="J123" s="27"/>
      <c r="K123" s="23"/>
      <c r="L123" s="23"/>
      <c r="M123" s="23"/>
      <c r="N123" s="23"/>
      <c r="O123" s="23"/>
      <c r="P123" s="131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pans="2:28" ht="14.25">
      <c r="B124" s="23"/>
      <c r="C124" s="23"/>
      <c r="D124" s="23"/>
      <c r="E124" s="23"/>
      <c r="F124" s="23"/>
      <c r="G124" s="23"/>
      <c r="H124" s="130"/>
      <c r="I124" s="23"/>
      <c r="J124" s="23"/>
      <c r="K124" s="23"/>
      <c r="L124" s="23"/>
      <c r="M124" s="23"/>
      <c r="N124" s="23"/>
      <c r="O124" s="23"/>
      <c r="P124" s="131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pans="2:28" ht="14.25">
      <c r="B125" s="23"/>
      <c r="C125" s="23"/>
      <c r="D125" s="23"/>
      <c r="E125" s="23"/>
      <c r="F125" s="23"/>
      <c r="G125" s="23"/>
      <c r="H125" s="130"/>
      <c r="I125" s="23"/>
      <c r="J125" s="23"/>
      <c r="K125" s="23"/>
      <c r="L125" s="23"/>
      <c r="M125" s="23"/>
      <c r="N125" s="23"/>
      <c r="O125" s="23"/>
      <c r="P125" s="131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pans="2:28" ht="14.25">
      <c r="B126" s="23"/>
      <c r="C126" s="23"/>
      <c r="D126" s="23"/>
      <c r="E126" s="23"/>
      <c r="F126" s="23"/>
      <c r="G126" s="23"/>
      <c r="H126" s="130"/>
      <c r="I126" s="23"/>
      <c r="J126" s="23"/>
      <c r="K126" s="23"/>
      <c r="L126" s="23"/>
      <c r="M126" s="23"/>
      <c r="N126" s="23"/>
      <c r="O126" s="23"/>
      <c r="P126" s="131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pans="2:28" ht="14.25">
      <c r="B127" s="23"/>
      <c r="C127" s="23"/>
      <c r="D127" s="23"/>
      <c r="E127" s="23"/>
      <c r="F127" s="23"/>
      <c r="G127" s="23"/>
      <c r="H127" s="130"/>
      <c r="I127" s="23"/>
      <c r="J127" s="23"/>
      <c r="K127" s="23"/>
      <c r="L127" s="23"/>
      <c r="M127" s="23"/>
      <c r="N127" s="23"/>
      <c r="O127" s="23"/>
      <c r="P127" s="131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pans="2:28" ht="14.25">
      <c r="B128" s="23"/>
      <c r="C128" s="23"/>
      <c r="D128" s="23"/>
      <c r="E128" s="23"/>
      <c r="F128" s="23"/>
      <c r="G128" s="23"/>
      <c r="H128" s="130"/>
      <c r="I128" s="23"/>
      <c r="J128" s="23"/>
      <c r="K128" s="23"/>
      <c r="L128" s="23"/>
      <c r="M128" s="23"/>
      <c r="N128" s="23"/>
      <c r="O128" s="23"/>
      <c r="P128" s="131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pans="2:28" ht="14.25">
      <c r="B129" s="23"/>
      <c r="C129" s="23"/>
      <c r="D129" s="23"/>
      <c r="E129" s="23"/>
      <c r="F129" s="23"/>
      <c r="G129" s="23"/>
      <c r="H129" s="130"/>
      <c r="I129" s="23"/>
      <c r="J129" s="23"/>
      <c r="K129" s="23"/>
      <c r="L129" s="23"/>
      <c r="M129" s="23"/>
      <c r="N129" s="23"/>
      <c r="O129" s="23"/>
      <c r="P129" s="131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pans="2:28" ht="14.25">
      <c r="B130" s="23"/>
      <c r="C130" s="23"/>
      <c r="D130" s="23"/>
      <c r="E130" s="23"/>
      <c r="F130" s="23"/>
      <c r="G130" s="23"/>
      <c r="H130" s="130"/>
      <c r="I130" s="23"/>
      <c r="J130" s="23"/>
      <c r="K130" s="23"/>
      <c r="L130" s="23"/>
      <c r="M130" s="23"/>
      <c r="N130" s="23"/>
      <c r="O130" s="23"/>
      <c r="P130" s="131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pans="2:28" ht="14.25">
      <c r="B131" s="23"/>
      <c r="C131" s="23"/>
      <c r="D131" s="23"/>
      <c r="E131" s="23"/>
      <c r="F131" s="23"/>
      <c r="G131" s="23"/>
      <c r="H131" s="130"/>
      <c r="I131" s="23"/>
      <c r="J131" s="23"/>
      <c r="K131" s="23"/>
      <c r="L131" s="23"/>
      <c r="M131" s="23"/>
      <c r="N131" s="23"/>
      <c r="O131" s="23"/>
      <c r="P131" s="13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pans="2:28" ht="14.25">
      <c r="B132" s="23"/>
      <c r="C132" s="23"/>
      <c r="D132" s="23"/>
      <c r="E132" s="23"/>
      <c r="F132" s="23"/>
      <c r="G132" s="23"/>
      <c r="H132" s="130"/>
      <c r="I132" s="23"/>
      <c r="J132" s="23"/>
      <c r="K132" s="23"/>
      <c r="L132" s="23"/>
      <c r="M132" s="23"/>
      <c r="N132" s="23"/>
      <c r="O132" s="23"/>
      <c r="P132" s="131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2:28" ht="14.25">
      <c r="B133" s="23"/>
      <c r="C133" s="23"/>
      <c r="D133" s="23"/>
      <c r="E133" s="23"/>
      <c r="F133" s="23"/>
      <c r="G133" s="23"/>
      <c r="H133" s="130"/>
      <c r="I133" s="23"/>
      <c r="J133" s="23"/>
      <c r="K133" s="23"/>
      <c r="L133" s="23"/>
      <c r="M133" s="23"/>
      <c r="N133" s="23"/>
      <c r="O133" s="23"/>
      <c r="P133" s="131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pans="2:28" ht="14.25">
      <c r="B134" s="23"/>
      <c r="C134" s="23"/>
      <c r="D134" s="23"/>
      <c r="E134" s="23"/>
      <c r="F134" s="23"/>
      <c r="G134" s="23"/>
      <c r="H134" s="130"/>
      <c r="I134" s="23"/>
      <c r="J134" s="23"/>
      <c r="K134" s="23"/>
      <c r="L134" s="23"/>
      <c r="M134" s="23"/>
      <c r="N134" s="23"/>
      <c r="O134" s="23"/>
      <c r="P134" s="131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pans="2:28" ht="14.25">
      <c r="B135" s="23"/>
      <c r="C135" s="23"/>
      <c r="D135" s="23"/>
      <c r="E135" s="23"/>
      <c r="F135" s="23"/>
      <c r="G135" s="23"/>
      <c r="H135" s="130"/>
      <c r="I135" s="23"/>
      <c r="J135" s="23"/>
      <c r="K135" s="23"/>
      <c r="L135" s="23"/>
      <c r="M135" s="23"/>
      <c r="N135" s="23"/>
      <c r="O135" s="23"/>
      <c r="P135" s="131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pans="2:28" ht="14.25">
      <c r="B136" s="23"/>
      <c r="C136" s="23"/>
      <c r="D136" s="23"/>
      <c r="E136" s="23"/>
      <c r="F136" s="23"/>
      <c r="G136" s="23"/>
      <c r="H136" s="130"/>
      <c r="I136" s="23"/>
      <c r="J136" s="23"/>
      <c r="K136" s="23"/>
      <c r="L136" s="23"/>
      <c r="M136" s="23"/>
      <c r="N136" s="23"/>
      <c r="O136" s="23"/>
      <c r="P136" s="131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pans="2:28" ht="14.25">
      <c r="B137" s="23"/>
      <c r="C137" s="23"/>
      <c r="D137" s="23"/>
      <c r="E137" s="23"/>
      <c r="F137" s="23"/>
      <c r="G137" s="23"/>
      <c r="H137" s="130"/>
      <c r="I137" s="23"/>
      <c r="J137" s="23"/>
      <c r="K137" s="23"/>
      <c r="L137" s="23"/>
      <c r="M137" s="23"/>
      <c r="N137" s="23"/>
      <c r="O137" s="23"/>
      <c r="P137" s="131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pans="2:28" ht="14.25">
      <c r="B138" s="23"/>
      <c r="C138" s="23"/>
      <c r="D138" s="23"/>
      <c r="E138" s="23"/>
      <c r="F138" s="23"/>
      <c r="G138" s="23"/>
      <c r="H138" s="130"/>
      <c r="I138" s="23"/>
      <c r="J138" s="23"/>
      <c r="K138" s="23"/>
      <c r="L138" s="23"/>
      <c r="M138" s="23"/>
      <c r="N138" s="23"/>
      <c r="O138" s="23"/>
      <c r="P138" s="131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pans="2:28" ht="14.25">
      <c r="B139" s="23"/>
      <c r="C139" s="23"/>
      <c r="D139" s="23"/>
      <c r="E139" s="23"/>
      <c r="F139" s="23"/>
      <c r="G139" s="23"/>
      <c r="H139" s="130"/>
      <c r="I139" s="23"/>
      <c r="J139" s="23"/>
      <c r="K139" s="23"/>
      <c r="L139" s="23"/>
      <c r="M139" s="23"/>
      <c r="N139" s="23"/>
      <c r="O139" s="23"/>
      <c r="P139" s="131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pans="2:28" ht="14.25">
      <c r="B140" s="23"/>
      <c r="C140" s="23"/>
      <c r="D140" s="23"/>
      <c r="E140" s="23"/>
      <c r="F140" s="23"/>
      <c r="G140" s="23"/>
      <c r="H140" s="130"/>
      <c r="I140" s="23"/>
      <c r="J140" s="23"/>
      <c r="K140" s="23"/>
      <c r="L140" s="23"/>
      <c r="M140" s="23"/>
      <c r="N140" s="23"/>
      <c r="O140" s="23"/>
      <c r="P140" s="131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pans="2:28" ht="14.25">
      <c r="B141" s="23"/>
      <c r="C141" s="23"/>
      <c r="D141" s="23"/>
      <c r="E141" s="23"/>
      <c r="F141" s="23"/>
      <c r="G141" s="23"/>
      <c r="H141" s="130"/>
      <c r="I141" s="23"/>
      <c r="J141" s="23"/>
      <c r="K141" s="23"/>
      <c r="L141" s="23"/>
      <c r="M141" s="23"/>
      <c r="N141" s="23"/>
      <c r="O141" s="23"/>
      <c r="P141" s="13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pans="2:28" ht="14.25">
      <c r="B142" s="23"/>
      <c r="C142" s="23"/>
      <c r="D142" s="23"/>
      <c r="E142" s="23"/>
      <c r="F142" s="23"/>
      <c r="G142" s="23"/>
      <c r="H142" s="130"/>
      <c r="I142" s="23"/>
      <c r="J142" s="23"/>
      <c r="K142" s="23"/>
      <c r="L142" s="23"/>
      <c r="M142" s="23"/>
      <c r="N142" s="23"/>
      <c r="O142" s="23"/>
      <c r="P142" s="131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pans="2:28" ht="14.25">
      <c r="B143" s="23"/>
      <c r="C143" s="23"/>
      <c r="D143" s="23"/>
      <c r="E143" s="23"/>
      <c r="F143" s="23"/>
      <c r="G143" s="23"/>
      <c r="H143" s="130"/>
      <c r="I143" s="23"/>
      <c r="J143" s="23"/>
      <c r="K143" s="23"/>
      <c r="L143" s="23"/>
      <c r="M143" s="23"/>
      <c r="N143" s="23"/>
      <c r="O143" s="23"/>
      <c r="P143" s="131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pans="2:28" ht="14.25">
      <c r="B144" s="23"/>
      <c r="C144" s="23"/>
      <c r="D144" s="23"/>
      <c r="E144" s="23"/>
      <c r="F144" s="23"/>
      <c r="G144" s="23"/>
      <c r="H144" s="130"/>
      <c r="I144" s="23"/>
      <c r="J144" s="23"/>
      <c r="K144" s="23"/>
      <c r="L144" s="23"/>
      <c r="M144" s="23"/>
      <c r="N144" s="23"/>
      <c r="O144" s="23"/>
      <c r="P144" s="131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pans="2:28" ht="14.25">
      <c r="B145" s="23"/>
      <c r="C145" s="23"/>
      <c r="D145" s="23"/>
      <c r="E145" s="23"/>
      <c r="F145" s="23"/>
      <c r="G145" s="23"/>
      <c r="H145" s="130"/>
      <c r="I145" s="23"/>
      <c r="J145" s="23"/>
      <c r="K145" s="23"/>
      <c r="L145" s="23"/>
      <c r="M145" s="23"/>
      <c r="N145" s="23"/>
      <c r="O145" s="23"/>
      <c r="P145" s="131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pans="2:28" ht="14.25">
      <c r="B146" s="23"/>
      <c r="C146" s="23"/>
      <c r="D146" s="23"/>
      <c r="E146" s="23"/>
      <c r="F146" s="23"/>
      <c r="G146" s="23"/>
      <c r="H146" s="130"/>
      <c r="I146" s="23"/>
      <c r="J146" s="23"/>
      <c r="K146" s="23"/>
      <c r="L146" s="23"/>
      <c r="M146" s="23"/>
      <c r="N146" s="23"/>
      <c r="O146" s="23"/>
      <c r="P146" s="131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pans="2:28" ht="14.25">
      <c r="B147" s="23"/>
      <c r="C147" s="23"/>
      <c r="D147" s="23"/>
      <c r="E147" s="23"/>
      <c r="F147" s="23"/>
      <c r="G147" s="23"/>
      <c r="H147" s="130"/>
      <c r="I147" s="23"/>
      <c r="J147" s="23"/>
      <c r="K147" s="23"/>
      <c r="L147" s="23"/>
      <c r="M147" s="23"/>
      <c r="N147" s="23"/>
      <c r="O147" s="23"/>
      <c r="P147" s="131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pans="2:28" ht="14.25">
      <c r="B148" s="23"/>
      <c r="C148" s="23"/>
      <c r="D148" s="23"/>
      <c r="E148" s="23"/>
      <c r="F148" s="23"/>
      <c r="G148" s="23"/>
      <c r="H148" s="130"/>
      <c r="I148" s="23"/>
      <c r="J148" s="23"/>
      <c r="K148" s="23"/>
      <c r="L148" s="23"/>
      <c r="M148" s="23"/>
      <c r="N148" s="23"/>
      <c r="O148" s="23"/>
      <c r="P148" s="131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pans="2:28" ht="14.25">
      <c r="B149" s="23"/>
      <c r="C149" s="23"/>
      <c r="D149" s="23"/>
      <c r="E149" s="23"/>
      <c r="F149" s="23"/>
      <c r="G149" s="23"/>
      <c r="H149" s="130"/>
      <c r="I149" s="23"/>
      <c r="J149" s="23"/>
      <c r="K149" s="23"/>
      <c r="L149" s="23"/>
      <c r="M149" s="23"/>
      <c r="N149" s="23"/>
      <c r="O149" s="23"/>
      <c r="P149" s="131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pans="2:28" ht="14.25">
      <c r="B150" s="23"/>
      <c r="C150" s="23"/>
      <c r="D150" s="23"/>
      <c r="E150" s="23"/>
      <c r="F150" s="23"/>
      <c r="G150" s="23"/>
      <c r="H150" s="130"/>
      <c r="I150" s="23"/>
      <c r="J150" s="23"/>
      <c r="K150" s="23"/>
      <c r="L150" s="23"/>
      <c r="M150" s="23"/>
      <c r="N150" s="23"/>
      <c r="O150" s="23"/>
      <c r="P150" s="131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pans="2:28" ht="14.25">
      <c r="B151" s="23"/>
      <c r="C151" s="23"/>
      <c r="D151" s="23"/>
      <c r="E151" s="23"/>
      <c r="F151" s="23"/>
      <c r="G151" s="23"/>
      <c r="H151" s="130"/>
      <c r="I151" s="23"/>
      <c r="J151" s="23"/>
      <c r="K151" s="23"/>
      <c r="L151" s="23"/>
      <c r="M151" s="23"/>
      <c r="N151" s="23"/>
      <c r="O151" s="23"/>
      <c r="P151" s="13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pans="2:28" ht="14.25">
      <c r="B152" s="23"/>
      <c r="C152" s="23"/>
      <c r="D152" s="23"/>
      <c r="E152" s="23"/>
      <c r="F152" s="23"/>
      <c r="G152" s="23"/>
      <c r="H152" s="130"/>
      <c r="I152" s="23"/>
      <c r="J152" s="23"/>
      <c r="K152" s="23"/>
      <c r="L152" s="23"/>
      <c r="M152" s="23"/>
      <c r="N152" s="23"/>
      <c r="O152" s="23"/>
      <c r="P152" s="131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pans="2:28" ht="14.25">
      <c r="B153" s="23"/>
      <c r="C153" s="23"/>
      <c r="D153" s="23"/>
      <c r="E153" s="23"/>
      <c r="F153" s="23"/>
      <c r="G153" s="23"/>
      <c r="H153" s="130"/>
      <c r="I153" s="23"/>
      <c r="J153" s="23"/>
      <c r="K153" s="23"/>
      <c r="L153" s="23"/>
      <c r="M153" s="23"/>
      <c r="N153" s="23"/>
      <c r="O153" s="23"/>
      <c r="P153" s="131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pans="2:28" ht="14.25">
      <c r="B154" s="23"/>
      <c r="C154" s="23"/>
      <c r="D154" s="23"/>
      <c r="E154" s="23"/>
      <c r="F154" s="23"/>
      <c r="G154" s="23"/>
      <c r="H154" s="130"/>
      <c r="I154" s="23"/>
      <c r="J154" s="23"/>
      <c r="K154" s="23"/>
      <c r="L154" s="23"/>
      <c r="M154" s="23"/>
      <c r="N154" s="23"/>
      <c r="O154" s="23"/>
      <c r="P154" s="131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pans="2:28" ht="14.25">
      <c r="B155" s="23"/>
      <c r="C155" s="23"/>
      <c r="D155" s="23"/>
      <c r="E155" s="23"/>
      <c r="F155" s="23"/>
      <c r="G155" s="23"/>
      <c r="H155" s="130"/>
      <c r="I155" s="23"/>
      <c r="J155" s="23"/>
      <c r="K155" s="23"/>
      <c r="L155" s="23"/>
      <c r="M155" s="23"/>
      <c r="N155" s="23"/>
      <c r="O155" s="23"/>
      <c r="P155" s="131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pans="2:28" ht="14.25">
      <c r="B156" s="23"/>
      <c r="C156" s="23"/>
      <c r="D156" s="23"/>
      <c r="E156" s="23"/>
      <c r="F156" s="23"/>
      <c r="G156" s="23"/>
      <c r="H156" s="130"/>
      <c r="I156" s="23"/>
      <c r="J156" s="23"/>
      <c r="K156" s="23"/>
      <c r="L156" s="23"/>
      <c r="M156" s="23"/>
      <c r="N156" s="23"/>
      <c r="O156" s="23"/>
      <c r="P156" s="131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pans="2:28" ht="14.25">
      <c r="B157" s="23"/>
      <c r="C157" s="23"/>
      <c r="D157" s="23"/>
      <c r="E157" s="23"/>
      <c r="F157" s="23"/>
      <c r="G157" s="23"/>
      <c r="H157" s="130"/>
      <c r="I157" s="23"/>
      <c r="J157" s="23"/>
      <c r="K157" s="23"/>
      <c r="L157" s="23"/>
      <c r="M157" s="23"/>
      <c r="N157" s="23"/>
      <c r="O157" s="23"/>
      <c r="P157" s="131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pans="2:28" ht="14.25">
      <c r="B158" s="23"/>
      <c r="C158" s="23"/>
      <c r="D158" s="23"/>
      <c r="E158" s="23"/>
      <c r="F158" s="23"/>
      <c r="G158" s="23"/>
      <c r="H158" s="130"/>
      <c r="I158" s="23"/>
      <c r="J158" s="23"/>
      <c r="K158" s="23"/>
      <c r="L158" s="23"/>
      <c r="M158" s="23"/>
      <c r="N158" s="23"/>
      <c r="O158" s="23"/>
      <c r="P158" s="131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pans="2:28" ht="14.25">
      <c r="B159" s="23"/>
      <c r="C159" s="23"/>
      <c r="D159" s="23"/>
      <c r="E159" s="23"/>
      <c r="F159" s="23"/>
      <c r="G159" s="23"/>
      <c r="H159" s="130"/>
      <c r="I159" s="23"/>
      <c r="J159" s="23"/>
      <c r="K159" s="23"/>
      <c r="L159" s="23"/>
      <c r="M159" s="23"/>
      <c r="N159" s="23"/>
      <c r="O159" s="23"/>
      <c r="P159" s="131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pans="2:28" ht="14.25">
      <c r="B160" s="23"/>
      <c r="C160" s="23"/>
      <c r="D160" s="23"/>
      <c r="E160" s="23"/>
      <c r="F160" s="23"/>
      <c r="G160" s="23"/>
      <c r="H160" s="130"/>
      <c r="I160" s="23"/>
      <c r="J160" s="23"/>
      <c r="K160" s="23"/>
      <c r="L160" s="23"/>
      <c r="M160" s="23"/>
      <c r="N160" s="23"/>
      <c r="O160" s="23"/>
      <c r="P160" s="131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pans="2:28" ht="14.25">
      <c r="B161" s="23"/>
      <c r="C161" s="23"/>
      <c r="D161" s="23"/>
      <c r="E161" s="23"/>
      <c r="F161" s="23"/>
      <c r="G161" s="23"/>
      <c r="H161" s="130"/>
      <c r="I161" s="23"/>
      <c r="J161" s="23"/>
      <c r="K161" s="23"/>
      <c r="L161" s="23"/>
      <c r="M161" s="23"/>
      <c r="N161" s="23"/>
      <c r="O161" s="23"/>
      <c r="P161" s="13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pans="2:28" ht="14.25">
      <c r="B162" s="23"/>
      <c r="C162" s="23"/>
      <c r="D162" s="23"/>
      <c r="E162" s="23"/>
      <c r="F162" s="23"/>
      <c r="G162" s="23"/>
      <c r="H162" s="130"/>
      <c r="I162" s="23"/>
      <c r="J162" s="23"/>
      <c r="K162" s="23"/>
      <c r="L162" s="23"/>
      <c r="M162" s="23"/>
      <c r="N162" s="23"/>
      <c r="O162" s="23"/>
      <c r="P162" s="131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pans="2:28" ht="14.25">
      <c r="B163" s="23"/>
      <c r="C163" s="23"/>
      <c r="D163" s="23"/>
      <c r="E163" s="23"/>
      <c r="F163" s="23"/>
      <c r="G163" s="23"/>
      <c r="H163" s="130"/>
      <c r="I163" s="23"/>
      <c r="J163" s="23"/>
      <c r="K163" s="23"/>
      <c r="L163" s="23"/>
      <c r="M163" s="23"/>
      <c r="N163" s="23"/>
      <c r="O163" s="23"/>
      <c r="P163" s="131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pans="2:28" ht="14.25">
      <c r="B164" s="23"/>
      <c r="C164" s="23"/>
      <c r="D164" s="23"/>
      <c r="E164" s="23"/>
      <c r="F164" s="23"/>
      <c r="G164" s="23"/>
      <c r="H164" s="130"/>
      <c r="I164" s="23"/>
      <c r="J164" s="23"/>
      <c r="K164" s="23"/>
      <c r="L164" s="23"/>
      <c r="M164" s="23"/>
      <c r="N164" s="23"/>
      <c r="O164" s="23"/>
      <c r="P164" s="131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pans="2:28" ht="14.25">
      <c r="B165" s="23"/>
      <c r="C165" s="23"/>
      <c r="D165" s="23"/>
      <c r="E165" s="23"/>
      <c r="F165" s="23"/>
      <c r="G165" s="23"/>
      <c r="H165" s="130"/>
      <c r="I165" s="23"/>
      <c r="J165" s="23"/>
      <c r="K165" s="23"/>
      <c r="L165" s="23"/>
      <c r="M165" s="23"/>
      <c r="N165" s="23"/>
      <c r="O165" s="23"/>
      <c r="P165" s="131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pans="2:28" ht="14.25">
      <c r="B166" s="23"/>
      <c r="C166" s="23"/>
      <c r="D166" s="23"/>
      <c r="E166" s="23"/>
      <c r="F166" s="23"/>
      <c r="G166" s="23"/>
      <c r="H166" s="130"/>
      <c r="I166" s="23"/>
      <c r="J166" s="23"/>
      <c r="K166" s="23"/>
      <c r="L166" s="23"/>
      <c r="M166" s="23"/>
      <c r="N166" s="23"/>
      <c r="O166" s="23"/>
      <c r="P166" s="131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pans="2:28" ht="14.25">
      <c r="B167" s="23"/>
      <c r="C167" s="23"/>
      <c r="D167" s="23"/>
      <c r="E167" s="23"/>
      <c r="F167" s="23"/>
      <c r="G167" s="23"/>
      <c r="H167" s="130"/>
      <c r="I167" s="23"/>
      <c r="J167" s="23"/>
      <c r="K167" s="23"/>
      <c r="L167" s="23"/>
      <c r="M167" s="23"/>
      <c r="N167" s="23"/>
      <c r="O167" s="23"/>
      <c r="P167" s="131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pans="2:28" ht="14.25">
      <c r="B168" s="23"/>
      <c r="C168" s="23"/>
      <c r="D168" s="23"/>
      <c r="E168" s="23"/>
      <c r="F168" s="23"/>
      <c r="G168" s="23"/>
      <c r="H168" s="130"/>
      <c r="I168" s="23"/>
      <c r="J168" s="23"/>
      <c r="K168" s="23"/>
      <c r="L168" s="23"/>
      <c r="M168" s="23"/>
      <c r="N168" s="23"/>
      <c r="O168" s="23"/>
      <c r="P168" s="131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pans="2:28" ht="14.25">
      <c r="B169" s="23"/>
      <c r="C169" s="23"/>
      <c r="D169" s="23"/>
      <c r="E169" s="23"/>
      <c r="F169" s="23"/>
      <c r="G169" s="23"/>
      <c r="H169" s="130"/>
      <c r="I169" s="23"/>
      <c r="J169" s="23"/>
      <c r="K169" s="23"/>
      <c r="L169" s="23"/>
      <c r="M169" s="23"/>
      <c r="N169" s="23"/>
      <c r="O169" s="23"/>
      <c r="P169" s="131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pans="2:28" ht="14.25">
      <c r="B170" s="23"/>
      <c r="C170" s="23"/>
      <c r="D170" s="23"/>
      <c r="E170" s="23"/>
      <c r="F170" s="23"/>
      <c r="G170" s="23"/>
      <c r="H170" s="130"/>
      <c r="I170" s="23"/>
      <c r="J170" s="23"/>
      <c r="K170" s="23"/>
      <c r="L170" s="23"/>
      <c r="M170" s="23"/>
      <c r="N170" s="23"/>
      <c r="O170" s="23"/>
      <c r="P170" s="131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pans="2:28" ht="14.25">
      <c r="B171" s="23"/>
      <c r="C171" s="23"/>
      <c r="D171" s="23"/>
      <c r="E171" s="23"/>
      <c r="F171" s="23"/>
      <c r="G171" s="23"/>
      <c r="H171" s="130"/>
      <c r="I171" s="23"/>
      <c r="J171" s="23"/>
      <c r="K171" s="23"/>
      <c r="L171" s="23"/>
      <c r="M171" s="23"/>
      <c r="N171" s="23"/>
      <c r="O171" s="23"/>
      <c r="P171" s="13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</sheetData>
  <sheetProtection/>
  <mergeCells count="2">
    <mergeCell ref="A2:H2"/>
    <mergeCell ref="A1:H1"/>
  </mergeCells>
  <printOptions/>
  <pageMargins left="0.25" right="0.25" top="0.75" bottom="0.75" header="0.3" footer="0.3"/>
  <pageSetup fitToHeight="0" fitToWidth="1" horizontalDpi="600" verticalDpi="600" orientation="portrait" paperSize="9" scale="58" r:id="rId1"/>
  <headerFooter>
    <oddHeader>&amp;R/2020. (     ) önkormányzati rendelet 1.2 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5"/>
  <sheetViews>
    <sheetView view="pageLayout" workbookViewId="0" topLeftCell="A1">
      <selection activeCell="C32" sqref="C32:D39"/>
    </sheetView>
  </sheetViews>
  <sheetFormatPr defaultColWidth="9.140625" defaultRowHeight="15"/>
  <cols>
    <col min="1" max="1" width="82.8515625" style="0" customWidth="1"/>
    <col min="2" max="3" width="14.7109375" style="0" customWidth="1"/>
    <col min="4" max="4" width="20.28125" style="0" customWidth="1"/>
  </cols>
  <sheetData>
    <row r="1" spans="1:4" ht="27" customHeight="1">
      <c r="A1" s="139" t="s">
        <v>584</v>
      </c>
      <c r="B1" s="137"/>
      <c r="C1" s="137"/>
      <c r="D1" s="137"/>
    </row>
    <row r="2" spans="1:4" ht="25.5" customHeight="1">
      <c r="A2" s="136" t="s">
        <v>14</v>
      </c>
      <c r="B2" s="137"/>
      <c r="C2" s="137"/>
      <c r="D2" s="137"/>
    </row>
    <row r="3" spans="1:4" ht="15.75" customHeight="1">
      <c r="A3" s="62"/>
      <c r="B3" s="63"/>
      <c r="C3" s="90"/>
      <c r="D3" s="63"/>
    </row>
    <row r="4" ht="21" customHeight="1">
      <c r="A4" s="4" t="s">
        <v>572</v>
      </c>
    </row>
    <row r="5" spans="1:4" ht="14.25">
      <c r="A5" s="43" t="s">
        <v>568</v>
      </c>
      <c r="B5" s="3" t="s">
        <v>18</v>
      </c>
      <c r="C5" s="3" t="s">
        <v>7</v>
      </c>
      <c r="D5" s="91" t="s">
        <v>578</v>
      </c>
    </row>
    <row r="6" spans="1:4" ht="14.25">
      <c r="A6" s="13" t="s">
        <v>535</v>
      </c>
      <c r="B6" s="6" t="s">
        <v>206</v>
      </c>
      <c r="C6" s="6"/>
      <c r="D6" s="27"/>
    </row>
    <row r="7" spans="1:4" ht="14.25">
      <c r="A7" s="13" t="s">
        <v>544</v>
      </c>
      <c r="B7" s="6" t="s">
        <v>206</v>
      </c>
      <c r="C7" s="6"/>
      <c r="D7" s="27"/>
    </row>
    <row r="8" spans="1:4" ht="14.25">
      <c r="A8" s="13" t="s">
        <v>545</v>
      </c>
      <c r="B8" s="6" t="s">
        <v>206</v>
      </c>
      <c r="C8" s="6"/>
      <c r="D8" s="27"/>
    </row>
    <row r="9" spans="1:4" ht="14.25">
      <c r="A9" s="13" t="s">
        <v>543</v>
      </c>
      <c r="B9" s="6" t="s">
        <v>206</v>
      </c>
      <c r="C9" s="6"/>
      <c r="D9" s="27"/>
    </row>
    <row r="10" spans="1:4" ht="14.25">
      <c r="A10" s="13" t="s">
        <v>542</v>
      </c>
      <c r="B10" s="6" t="s">
        <v>206</v>
      </c>
      <c r="C10" s="6"/>
      <c r="D10" s="27"/>
    </row>
    <row r="11" spans="1:4" ht="14.25">
      <c r="A11" s="13" t="s">
        <v>541</v>
      </c>
      <c r="B11" s="6" t="s">
        <v>206</v>
      </c>
      <c r="C11" s="6"/>
      <c r="D11" s="27"/>
    </row>
    <row r="12" spans="1:4" ht="14.25">
      <c r="A12" s="13" t="s">
        <v>536</v>
      </c>
      <c r="B12" s="6" t="s">
        <v>206</v>
      </c>
      <c r="C12" s="6"/>
      <c r="D12" s="27"/>
    </row>
    <row r="13" spans="1:4" ht="14.25">
      <c r="A13" s="13" t="s">
        <v>537</v>
      </c>
      <c r="B13" s="6" t="s">
        <v>206</v>
      </c>
      <c r="C13" s="6"/>
      <c r="D13" s="27"/>
    </row>
    <row r="14" spans="1:4" ht="14.25">
      <c r="A14" s="13" t="s">
        <v>538</v>
      </c>
      <c r="B14" s="6" t="s">
        <v>206</v>
      </c>
      <c r="C14" s="6"/>
      <c r="D14" s="27"/>
    </row>
    <row r="15" spans="1:4" ht="14.25">
      <c r="A15" s="13" t="s">
        <v>539</v>
      </c>
      <c r="B15" s="6" t="s">
        <v>206</v>
      </c>
      <c r="C15" s="6"/>
      <c r="D15" s="27"/>
    </row>
    <row r="16" spans="1:4" ht="26.25">
      <c r="A16" s="7" t="s">
        <v>402</v>
      </c>
      <c r="B16" s="8" t="s">
        <v>206</v>
      </c>
      <c r="C16" s="8"/>
      <c r="D16" s="27"/>
    </row>
    <row r="17" spans="1:4" ht="14.25">
      <c r="A17" s="13" t="s">
        <v>535</v>
      </c>
      <c r="B17" s="6" t="s">
        <v>207</v>
      </c>
      <c r="C17" s="6"/>
      <c r="D17" s="27"/>
    </row>
    <row r="18" spans="1:4" ht="14.25">
      <c r="A18" s="13" t="s">
        <v>544</v>
      </c>
      <c r="B18" s="6" t="s">
        <v>207</v>
      </c>
      <c r="C18" s="6"/>
      <c r="D18" s="27"/>
    </row>
    <row r="19" spans="1:4" ht="14.25">
      <c r="A19" s="13" t="s">
        <v>545</v>
      </c>
      <c r="B19" s="6" t="s">
        <v>207</v>
      </c>
      <c r="C19" s="6"/>
      <c r="D19" s="27"/>
    </row>
    <row r="20" spans="1:4" ht="14.25">
      <c r="A20" s="13" t="s">
        <v>543</v>
      </c>
      <c r="B20" s="6" t="s">
        <v>207</v>
      </c>
      <c r="C20" s="6"/>
      <c r="D20" s="27"/>
    </row>
    <row r="21" spans="1:4" ht="14.25">
      <c r="A21" s="13" t="s">
        <v>542</v>
      </c>
      <c r="B21" s="6" t="s">
        <v>207</v>
      </c>
      <c r="C21" s="6"/>
      <c r="D21" s="27"/>
    </row>
    <row r="22" spans="1:4" ht="14.25">
      <c r="A22" s="13" t="s">
        <v>541</v>
      </c>
      <c r="B22" s="6" t="s">
        <v>207</v>
      </c>
      <c r="C22" s="6"/>
      <c r="D22" s="27"/>
    </row>
    <row r="23" spans="1:4" ht="14.25">
      <c r="A23" s="13" t="s">
        <v>536</v>
      </c>
      <c r="B23" s="6" t="s">
        <v>207</v>
      </c>
      <c r="C23" s="6"/>
      <c r="D23" s="27"/>
    </row>
    <row r="24" spans="1:4" ht="14.25">
      <c r="A24" s="13" t="s">
        <v>537</v>
      </c>
      <c r="B24" s="6" t="s">
        <v>207</v>
      </c>
      <c r="C24" s="6"/>
      <c r="D24" s="27"/>
    </row>
    <row r="25" spans="1:4" ht="14.25">
      <c r="A25" s="13" t="s">
        <v>538</v>
      </c>
      <c r="B25" s="6" t="s">
        <v>207</v>
      </c>
      <c r="C25" s="6"/>
      <c r="D25" s="27"/>
    </row>
    <row r="26" spans="1:4" ht="14.25">
      <c r="A26" s="13" t="s">
        <v>539</v>
      </c>
      <c r="B26" s="6" t="s">
        <v>207</v>
      </c>
      <c r="C26" s="6"/>
      <c r="D26" s="27"/>
    </row>
    <row r="27" spans="1:4" ht="26.25">
      <c r="A27" s="7" t="s">
        <v>458</v>
      </c>
      <c r="B27" s="8" t="s">
        <v>207</v>
      </c>
      <c r="C27" s="8"/>
      <c r="D27" s="27"/>
    </row>
    <row r="28" spans="1:4" ht="14.25">
      <c r="A28" s="13" t="s">
        <v>535</v>
      </c>
      <c r="B28" s="6" t="s">
        <v>208</v>
      </c>
      <c r="C28" s="6"/>
      <c r="D28" s="27"/>
    </row>
    <row r="29" spans="1:4" ht="14.25">
      <c r="A29" s="13" t="s">
        <v>544</v>
      </c>
      <c r="B29" s="6" t="s">
        <v>208</v>
      </c>
      <c r="C29" s="6"/>
      <c r="D29" s="27"/>
    </row>
    <row r="30" spans="1:4" ht="14.25">
      <c r="A30" s="13" t="s">
        <v>545</v>
      </c>
      <c r="B30" s="6" t="s">
        <v>208</v>
      </c>
      <c r="C30" s="6"/>
      <c r="D30" s="27"/>
    </row>
    <row r="31" spans="1:4" ht="14.25">
      <c r="A31" s="13" t="s">
        <v>543</v>
      </c>
      <c r="B31" s="6" t="s">
        <v>208</v>
      </c>
      <c r="C31" s="6"/>
      <c r="D31" s="27"/>
    </row>
    <row r="32" spans="1:4" ht="14.25">
      <c r="A32" s="13" t="s">
        <v>542</v>
      </c>
      <c r="B32" s="6" t="s">
        <v>208</v>
      </c>
      <c r="C32" s="6"/>
      <c r="D32" s="27"/>
    </row>
    <row r="33" spans="1:4" ht="14.25">
      <c r="A33" s="13" t="s">
        <v>541</v>
      </c>
      <c r="B33" s="6" t="s">
        <v>208</v>
      </c>
      <c r="C33" s="6"/>
      <c r="D33" s="27"/>
    </row>
    <row r="34" spans="1:4" ht="14.25">
      <c r="A34" s="13" t="s">
        <v>536</v>
      </c>
      <c r="B34" s="6" t="s">
        <v>208</v>
      </c>
      <c r="C34" s="6"/>
      <c r="D34" s="27"/>
    </row>
    <row r="35" spans="1:4" ht="14.25">
      <c r="A35" s="13" t="s">
        <v>537</v>
      </c>
      <c r="B35" s="6" t="s">
        <v>208</v>
      </c>
      <c r="C35" s="6"/>
      <c r="D35" s="27"/>
    </row>
    <row r="36" spans="1:4" ht="14.25">
      <c r="A36" s="13" t="s">
        <v>538</v>
      </c>
      <c r="B36" s="6" t="s">
        <v>208</v>
      </c>
      <c r="C36" s="6"/>
      <c r="D36" s="27"/>
    </row>
    <row r="37" spans="1:4" ht="14.25">
      <c r="A37" s="13" t="s">
        <v>539</v>
      </c>
      <c r="B37" s="6" t="s">
        <v>208</v>
      </c>
      <c r="C37" s="6"/>
      <c r="D37" s="27"/>
    </row>
    <row r="38" spans="1:4" ht="14.25">
      <c r="A38" s="7" t="s">
        <v>457</v>
      </c>
      <c r="B38" s="8" t="s">
        <v>208</v>
      </c>
      <c r="C38" s="8"/>
      <c r="D38" s="27"/>
    </row>
    <row r="39" spans="1:4" ht="14.25">
      <c r="A39" s="13" t="s">
        <v>535</v>
      </c>
      <c r="B39" s="6" t="s">
        <v>214</v>
      </c>
      <c r="C39" s="6"/>
      <c r="D39" s="27"/>
    </row>
    <row r="40" spans="1:4" ht="14.25">
      <c r="A40" s="13" t="s">
        <v>544</v>
      </c>
      <c r="B40" s="6" t="s">
        <v>214</v>
      </c>
      <c r="C40" s="6"/>
      <c r="D40" s="27"/>
    </row>
    <row r="41" spans="1:4" ht="14.25">
      <c r="A41" s="13" t="s">
        <v>545</v>
      </c>
      <c r="B41" s="6" t="s">
        <v>214</v>
      </c>
      <c r="C41" s="6"/>
      <c r="D41" s="27"/>
    </row>
    <row r="42" spans="1:4" ht="14.25">
      <c r="A42" s="13" t="s">
        <v>543</v>
      </c>
      <c r="B42" s="6" t="s">
        <v>214</v>
      </c>
      <c r="C42" s="6"/>
      <c r="D42" s="27"/>
    </row>
    <row r="43" spans="1:4" ht="14.25">
      <c r="A43" s="13" t="s">
        <v>542</v>
      </c>
      <c r="B43" s="6" t="s">
        <v>214</v>
      </c>
      <c r="C43" s="6"/>
      <c r="D43" s="27"/>
    </row>
    <row r="44" spans="1:4" ht="14.25">
      <c r="A44" s="13" t="s">
        <v>541</v>
      </c>
      <c r="B44" s="6" t="s">
        <v>214</v>
      </c>
      <c r="C44" s="6"/>
      <c r="D44" s="27"/>
    </row>
    <row r="45" spans="1:4" ht="14.25">
      <c r="A45" s="13" t="s">
        <v>536</v>
      </c>
      <c r="B45" s="6" t="s">
        <v>214</v>
      </c>
      <c r="C45" s="6"/>
      <c r="D45" s="27"/>
    </row>
    <row r="46" spans="1:4" ht="14.25">
      <c r="A46" s="13" t="s">
        <v>537</v>
      </c>
      <c r="B46" s="6" t="s">
        <v>214</v>
      </c>
      <c r="C46" s="6"/>
      <c r="D46" s="27"/>
    </row>
    <row r="47" spans="1:4" ht="14.25">
      <c r="A47" s="13" t="s">
        <v>538</v>
      </c>
      <c r="B47" s="6" t="s">
        <v>214</v>
      </c>
      <c r="C47" s="6"/>
      <c r="D47" s="27"/>
    </row>
    <row r="48" spans="1:4" ht="14.25">
      <c r="A48" s="13" t="s">
        <v>539</v>
      </c>
      <c r="B48" s="6" t="s">
        <v>214</v>
      </c>
      <c r="C48" s="6"/>
      <c r="D48" s="27"/>
    </row>
    <row r="49" spans="1:4" ht="26.25">
      <c r="A49" s="7" t="s">
        <v>456</v>
      </c>
      <c r="B49" s="8" t="s">
        <v>214</v>
      </c>
      <c r="C49" s="8"/>
      <c r="D49" s="27"/>
    </row>
    <row r="50" spans="1:4" ht="14.25">
      <c r="A50" s="13" t="s">
        <v>540</v>
      </c>
      <c r="B50" s="6" t="s">
        <v>215</v>
      </c>
      <c r="C50" s="6"/>
      <c r="D50" s="27"/>
    </row>
    <row r="51" spans="1:4" ht="14.25">
      <c r="A51" s="13" t="s">
        <v>544</v>
      </c>
      <c r="B51" s="6" t="s">
        <v>215</v>
      </c>
      <c r="C51" s="6"/>
      <c r="D51" s="27"/>
    </row>
    <row r="52" spans="1:4" ht="14.25">
      <c r="A52" s="13" t="s">
        <v>545</v>
      </c>
      <c r="B52" s="6" t="s">
        <v>215</v>
      </c>
      <c r="C52" s="6"/>
      <c r="D52" s="27"/>
    </row>
    <row r="53" spans="1:4" ht="14.25">
      <c r="A53" s="13" t="s">
        <v>543</v>
      </c>
      <c r="B53" s="6" t="s">
        <v>215</v>
      </c>
      <c r="C53" s="6"/>
      <c r="D53" s="27"/>
    </row>
    <row r="54" spans="1:4" ht="14.25">
      <c r="A54" s="13" t="s">
        <v>542</v>
      </c>
      <c r="B54" s="6" t="s">
        <v>215</v>
      </c>
      <c r="C54" s="6"/>
      <c r="D54" s="27"/>
    </row>
    <row r="55" spans="1:4" ht="14.25">
      <c r="A55" s="13" t="s">
        <v>541</v>
      </c>
      <c r="B55" s="6" t="s">
        <v>215</v>
      </c>
      <c r="C55" s="6"/>
      <c r="D55" s="27"/>
    </row>
    <row r="56" spans="1:4" ht="14.25">
      <c r="A56" s="13" t="s">
        <v>536</v>
      </c>
      <c r="B56" s="6" t="s">
        <v>215</v>
      </c>
      <c r="C56" s="6"/>
      <c r="D56" s="27"/>
    </row>
    <row r="57" spans="1:4" ht="14.25">
      <c r="A57" s="13" t="s">
        <v>537</v>
      </c>
      <c r="B57" s="6" t="s">
        <v>215</v>
      </c>
      <c r="C57" s="6"/>
      <c r="D57" s="27"/>
    </row>
    <row r="58" spans="1:4" ht="14.25">
      <c r="A58" s="13" t="s">
        <v>538</v>
      </c>
      <c r="B58" s="6" t="s">
        <v>215</v>
      </c>
      <c r="C58" s="6"/>
      <c r="D58" s="27"/>
    </row>
    <row r="59" spans="1:4" ht="14.25">
      <c r="A59" s="13" t="s">
        <v>539</v>
      </c>
      <c r="B59" s="6" t="s">
        <v>215</v>
      </c>
      <c r="C59" s="6"/>
      <c r="D59" s="27"/>
    </row>
    <row r="60" spans="1:4" ht="26.25">
      <c r="A60" s="7" t="s">
        <v>459</v>
      </c>
      <c r="B60" s="8" t="s">
        <v>215</v>
      </c>
      <c r="C60" s="8"/>
      <c r="D60" s="27"/>
    </row>
    <row r="61" spans="1:4" ht="14.25">
      <c r="A61" s="13" t="s">
        <v>535</v>
      </c>
      <c r="B61" s="6" t="s">
        <v>216</v>
      </c>
      <c r="C61" s="6"/>
      <c r="D61" s="27"/>
    </row>
    <row r="62" spans="1:4" ht="14.25">
      <c r="A62" s="13" t="s">
        <v>544</v>
      </c>
      <c r="B62" s="6" t="s">
        <v>216</v>
      </c>
      <c r="C62" s="6"/>
      <c r="D62" s="27"/>
    </row>
    <row r="63" spans="1:4" ht="14.25">
      <c r="A63" s="13" t="s">
        <v>545</v>
      </c>
      <c r="B63" s="6" t="s">
        <v>216</v>
      </c>
      <c r="C63" s="6"/>
      <c r="D63" s="27"/>
    </row>
    <row r="64" spans="1:4" ht="14.25">
      <c r="A64" s="13" t="s">
        <v>543</v>
      </c>
      <c r="B64" s="6" t="s">
        <v>216</v>
      </c>
      <c r="C64" s="6"/>
      <c r="D64" s="27"/>
    </row>
    <row r="65" spans="1:4" ht="14.25">
      <c r="A65" s="13" t="s">
        <v>542</v>
      </c>
      <c r="B65" s="6" t="s">
        <v>216</v>
      </c>
      <c r="C65" s="6"/>
      <c r="D65" s="27"/>
    </row>
    <row r="66" spans="1:4" ht="14.25">
      <c r="A66" s="13" t="s">
        <v>541</v>
      </c>
      <c r="B66" s="6" t="s">
        <v>216</v>
      </c>
      <c r="C66" s="6"/>
      <c r="D66" s="27"/>
    </row>
    <row r="67" spans="1:4" ht="14.25">
      <c r="A67" s="13" t="s">
        <v>536</v>
      </c>
      <c r="B67" s="6" t="s">
        <v>216</v>
      </c>
      <c r="C67" s="6"/>
      <c r="D67" s="27"/>
    </row>
    <row r="68" spans="1:4" ht="14.25">
      <c r="A68" s="13" t="s">
        <v>537</v>
      </c>
      <c r="B68" s="6" t="s">
        <v>216</v>
      </c>
      <c r="C68" s="6"/>
      <c r="D68" s="27"/>
    </row>
    <row r="69" spans="1:4" ht="14.25">
      <c r="A69" s="13" t="s">
        <v>538</v>
      </c>
      <c r="B69" s="6" t="s">
        <v>216</v>
      </c>
      <c r="C69" s="6"/>
      <c r="D69" s="27"/>
    </row>
    <row r="70" spans="1:4" ht="14.25">
      <c r="A70" s="13" t="s">
        <v>539</v>
      </c>
      <c r="B70" s="6" t="s">
        <v>216</v>
      </c>
      <c r="C70" s="6"/>
      <c r="D70" s="27"/>
    </row>
    <row r="71" spans="1:4" ht="14.25">
      <c r="A71" s="7" t="s">
        <v>407</v>
      </c>
      <c r="B71" s="8" t="s">
        <v>216</v>
      </c>
      <c r="C71" s="8"/>
      <c r="D71" s="27"/>
    </row>
    <row r="72" spans="1:4" ht="14.25">
      <c r="A72" s="13" t="s">
        <v>546</v>
      </c>
      <c r="B72" s="5" t="s">
        <v>266</v>
      </c>
      <c r="C72" s="5"/>
      <c r="D72" s="27"/>
    </row>
    <row r="73" spans="1:4" ht="14.25">
      <c r="A73" s="13" t="s">
        <v>547</v>
      </c>
      <c r="B73" s="5" t="s">
        <v>266</v>
      </c>
      <c r="C73" s="5"/>
      <c r="D73" s="27"/>
    </row>
    <row r="74" spans="1:4" ht="14.25">
      <c r="A74" s="13" t="s">
        <v>555</v>
      </c>
      <c r="B74" s="5" t="s">
        <v>266</v>
      </c>
      <c r="C74" s="5"/>
      <c r="D74" s="27"/>
    </row>
    <row r="75" spans="1:4" ht="14.25">
      <c r="A75" s="5" t="s">
        <v>554</v>
      </c>
      <c r="B75" s="5" t="s">
        <v>266</v>
      </c>
      <c r="C75" s="5"/>
      <c r="D75" s="27"/>
    </row>
    <row r="76" spans="1:4" ht="14.25">
      <c r="A76" s="5" t="s">
        <v>553</v>
      </c>
      <c r="B76" s="5" t="s">
        <v>266</v>
      </c>
      <c r="C76" s="5"/>
      <c r="D76" s="27"/>
    </row>
    <row r="77" spans="1:4" ht="14.25">
      <c r="A77" s="5" t="s">
        <v>552</v>
      </c>
      <c r="B77" s="5" t="s">
        <v>266</v>
      </c>
      <c r="C77" s="5"/>
      <c r="D77" s="27"/>
    </row>
    <row r="78" spans="1:4" ht="14.25">
      <c r="A78" s="13" t="s">
        <v>551</v>
      </c>
      <c r="B78" s="5" t="s">
        <v>266</v>
      </c>
      <c r="C78" s="5"/>
      <c r="D78" s="27"/>
    </row>
    <row r="79" spans="1:4" ht="14.25">
      <c r="A79" s="13" t="s">
        <v>556</v>
      </c>
      <c r="B79" s="5" t="s">
        <v>266</v>
      </c>
      <c r="C79" s="5"/>
      <c r="D79" s="27"/>
    </row>
    <row r="80" spans="1:4" ht="14.25">
      <c r="A80" s="13" t="s">
        <v>548</v>
      </c>
      <c r="B80" s="5" t="s">
        <v>266</v>
      </c>
      <c r="C80" s="5"/>
      <c r="D80" s="27"/>
    </row>
    <row r="81" spans="1:4" ht="14.25">
      <c r="A81" s="13" t="s">
        <v>549</v>
      </c>
      <c r="B81" s="5" t="s">
        <v>266</v>
      </c>
      <c r="C81" s="5"/>
      <c r="D81" s="27"/>
    </row>
    <row r="82" spans="1:4" ht="26.25">
      <c r="A82" s="7" t="s">
        <v>475</v>
      </c>
      <c r="B82" s="8" t="s">
        <v>266</v>
      </c>
      <c r="C82" s="8"/>
      <c r="D82" s="27"/>
    </row>
    <row r="83" spans="1:4" ht="14.25">
      <c r="A83" s="13" t="s">
        <v>546</v>
      </c>
      <c r="B83" s="5" t="s">
        <v>267</v>
      </c>
      <c r="C83" s="5"/>
      <c r="D83" s="27"/>
    </row>
    <row r="84" spans="1:4" ht="14.25">
      <c r="A84" s="13" t="s">
        <v>547</v>
      </c>
      <c r="B84" s="5" t="s">
        <v>267</v>
      </c>
      <c r="C84" s="5"/>
      <c r="D84" s="27"/>
    </row>
    <row r="85" spans="1:4" ht="14.25">
      <c r="A85" s="13" t="s">
        <v>555</v>
      </c>
      <c r="B85" s="5" t="s">
        <v>267</v>
      </c>
      <c r="C85" s="5"/>
      <c r="D85" s="27"/>
    </row>
    <row r="86" spans="1:4" ht="14.25">
      <c r="A86" s="5" t="s">
        <v>554</v>
      </c>
      <c r="B86" s="5" t="s">
        <v>267</v>
      </c>
      <c r="C86" s="5"/>
      <c r="D86" s="27"/>
    </row>
    <row r="87" spans="1:4" ht="14.25">
      <c r="A87" s="5" t="s">
        <v>553</v>
      </c>
      <c r="B87" s="5" t="s">
        <v>267</v>
      </c>
      <c r="C87" s="5"/>
      <c r="D87" s="27"/>
    </row>
    <row r="88" spans="1:4" ht="14.25">
      <c r="A88" s="5" t="s">
        <v>552</v>
      </c>
      <c r="B88" s="5" t="s">
        <v>267</v>
      </c>
      <c r="C88" s="5"/>
      <c r="D88" s="27"/>
    </row>
    <row r="89" spans="1:4" ht="14.25">
      <c r="A89" s="13" t="s">
        <v>551</v>
      </c>
      <c r="B89" s="5" t="s">
        <v>267</v>
      </c>
      <c r="C89" s="5"/>
      <c r="D89" s="27"/>
    </row>
    <row r="90" spans="1:4" ht="14.25">
      <c r="A90" s="13" t="s">
        <v>550</v>
      </c>
      <c r="B90" s="5" t="s">
        <v>267</v>
      </c>
      <c r="C90" s="5"/>
      <c r="D90" s="27"/>
    </row>
    <row r="91" spans="1:4" ht="14.25">
      <c r="A91" s="13" t="s">
        <v>548</v>
      </c>
      <c r="B91" s="5" t="s">
        <v>267</v>
      </c>
      <c r="C91" s="5"/>
      <c r="D91" s="27"/>
    </row>
    <row r="92" spans="1:4" ht="14.25">
      <c r="A92" s="13" t="s">
        <v>549</v>
      </c>
      <c r="B92" s="5" t="s">
        <v>267</v>
      </c>
      <c r="C92" s="5"/>
      <c r="D92" s="27"/>
    </row>
    <row r="93" spans="1:4" ht="14.25">
      <c r="A93" s="15" t="s">
        <v>476</v>
      </c>
      <c r="B93" s="8" t="s">
        <v>267</v>
      </c>
      <c r="C93" s="8"/>
      <c r="D93" s="27"/>
    </row>
    <row r="94" spans="1:4" ht="14.25">
      <c r="A94" s="13" t="s">
        <v>546</v>
      </c>
      <c r="B94" s="5" t="s">
        <v>271</v>
      </c>
      <c r="C94" s="5"/>
      <c r="D94" s="27"/>
    </row>
    <row r="95" spans="1:4" ht="14.25">
      <c r="A95" s="13" t="s">
        <v>547</v>
      </c>
      <c r="B95" s="5" t="s">
        <v>271</v>
      </c>
      <c r="C95" s="5"/>
      <c r="D95" s="27"/>
    </row>
    <row r="96" spans="1:4" ht="14.25">
      <c r="A96" s="13" t="s">
        <v>555</v>
      </c>
      <c r="B96" s="5" t="s">
        <v>271</v>
      </c>
      <c r="C96" s="5"/>
      <c r="D96" s="27"/>
    </row>
    <row r="97" spans="1:4" ht="14.25">
      <c r="A97" s="5" t="s">
        <v>554</v>
      </c>
      <c r="B97" s="5" t="s">
        <v>271</v>
      </c>
      <c r="C97" s="5"/>
      <c r="D97" s="27"/>
    </row>
    <row r="98" spans="1:4" ht="14.25">
      <c r="A98" s="5" t="s">
        <v>553</v>
      </c>
      <c r="B98" s="5" t="s">
        <v>271</v>
      </c>
      <c r="C98" s="5"/>
      <c r="D98" s="27"/>
    </row>
    <row r="99" spans="1:4" ht="14.25">
      <c r="A99" s="5" t="s">
        <v>552</v>
      </c>
      <c r="B99" s="5" t="s">
        <v>271</v>
      </c>
      <c r="C99" s="5"/>
      <c r="D99" s="27"/>
    </row>
    <row r="100" spans="1:4" ht="14.25">
      <c r="A100" s="13" t="s">
        <v>551</v>
      </c>
      <c r="B100" s="5" t="s">
        <v>271</v>
      </c>
      <c r="C100" s="5"/>
      <c r="D100" s="27"/>
    </row>
    <row r="101" spans="1:4" ht="14.25">
      <c r="A101" s="13" t="s">
        <v>556</v>
      </c>
      <c r="B101" s="5" t="s">
        <v>271</v>
      </c>
      <c r="C101" s="5"/>
      <c r="D101" s="27"/>
    </row>
    <row r="102" spans="1:4" ht="14.25">
      <c r="A102" s="13" t="s">
        <v>548</v>
      </c>
      <c r="B102" s="5" t="s">
        <v>271</v>
      </c>
      <c r="C102" s="5"/>
      <c r="D102" s="27"/>
    </row>
    <row r="103" spans="1:4" ht="14.25">
      <c r="A103" s="13" t="s">
        <v>549</v>
      </c>
      <c r="B103" s="5" t="s">
        <v>271</v>
      </c>
      <c r="C103" s="5"/>
      <c r="D103" s="27"/>
    </row>
    <row r="104" spans="1:4" ht="26.25">
      <c r="A104" s="7" t="s">
        <v>477</v>
      </c>
      <c r="B104" s="8" t="s">
        <v>271</v>
      </c>
      <c r="C104" s="8"/>
      <c r="D104" s="27"/>
    </row>
    <row r="105" spans="1:4" ht="14.25">
      <c r="A105" s="13" t="s">
        <v>546</v>
      </c>
      <c r="B105" s="5" t="s">
        <v>272</v>
      </c>
      <c r="C105" s="5"/>
      <c r="D105" s="27"/>
    </row>
    <row r="106" spans="1:4" ht="14.25">
      <c r="A106" s="13" t="s">
        <v>547</v>
      </c>
      <c r="B106" s="5" t="s">
        <v>272</v>
      </c>
      <c r="C106" s="5"/>
      <c r="D106" s="27"/>
    </row>
    <row r="107" spans="1:4" ht="14.25">
      <c r="A107" s="13" t="s">
        <v>555</v>
      </c>
      <c r="B107" s="5" t="s">
        <v>272</v>
      </c>
      <c r="C107" s="5"/>
      <c r="D107" s="27"/>
    </row>
    <row r="108" spans="1:4" ht="14.25">
      <c r="A108" s="5" t="s">
        <v>554</v>
      </c>
      <c r="B108" s="5" t="s">
        <v>272</v>
      </c>
      <c r="C108" s="5"/>
      <c r="D108" s="27"/>
    </row>
    <row r="109" spans="1:4" ht="14.25">
      <c r="A109" s="5" t="s">
        <v>553</v>
      </c>
      <c r="B109" s="5" t="s">
        <v>272</v>
      </c>
      <c r="C109" s="5"/>
      <c r="D109" s="27"/>
    </row>
    <row r="110" spans="1:4" ht="14.25">
      <c r="A110" s="5" t="s">
        <v>552</v>
      </c>
      <c r="B110" s="5" t="s">
        <v>272</v>
      </c>
      <c r="C110" s="5"/>
      <c r="D110" s="27"/>
    </row>
    <row r="111" spans="1:4" ht="14.25">
      <c r="A111" s="13" t="s">
        <v>551</v>
      </c>
      <c r="B111" s="5" t="s">
        <v>272</v>
      </c>
      <c r="C111" s="5"/>
      <c r="D111" s="27"/>
    </row>
    <row r="112" spans="1:4" ht="14.25">
      <c r="A112" s="13" t="s">
        <v>550</v>
      </c>
      <c r="B112" s="5" t="s">
        <v>272</v>
      </c>
      <c r="C112" s="5"/>
      <c r="D112" s="27"/>
    </row>
    <row r="113" spans="1:4" ht="14.25">
      <c r="A113" s="13" t="s">
        <v>548</v>
      </c>
      <c r="B113" s="5" t="s">
        <v>272</v>
      </c>
      <c r="C113" s="5"/>
      <c r="D113" s="27"/>
    </row>
    <row r="114" spans="1:4" ht="14.25">
      <c r="A114" s="13" t="s">
        <v>549</v>
      </c>
      <c r="B114" s="5" t="s">
        <v>272</v>
      </c>
      <c r="C114" s="5"/>
      <c r="D114" s="27"/>
    </row>
    <row r="115" spans="1:4" ht="14.25">
      <c r="A115" s="15" t="s">
        <v>478</v>
      </c>
      <c r="B115" s="8" t="s">
        <v>272</v>
      </c>
      <c r="C115" s="8"/>
      <c r="D115" s="27"/>
    </row>
  </sheetData>
  <sheetProtection/>
  <mergeCells count="2">
    <mergeCell ref="A1:D1"/>
    <mergeCell ref="A2:D2"/>
  </mergeCells>
  <printOptions/>
  <pageMargins left="0.5118110236220472" right="0.9055118110236221" top="0.5511811023622047" bottom="0.5511811023622047" header="0.31496062992125984" footer="0.31496062992125984"/>
  <pageSetup horizontalDpi="600" verticalDpi="600" orientation="portrait" paperSize="9" scale="65" r:id="rId1"/>
  <headerFooter>
    <oddHeader>&amp;C/2016. () önkormányzati redelet 8.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24">
      <selection activeCell="D39" sqref="D39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9.140625" style="0" customWidth="1"/>
    <col min="4" max="4" width="12.28125" style="0" customWidth="1"/>
  </cols>
  <sheetData>
    <row r="1" spans="1:4" ht="24" customHeight="1">
      <c r="A1" s="139" t="s">
        <v>584</v>
      </c>
      <c r="B1" s="137"/>
      <c r="C1" s="137"/>
      <c r="D1" s="137"/>
    </row>
    <row r="2" spans="1:4" ht="26.25" customHeight="1">
      <c r="A2" s="136" t="s">
        <v>12</v>
      </c>
      <c r="B2" s="137"/>
      <c r="C2" s="137"/>
      <c r="D2" s="137"/>
    </row>
    <row r="4" spans="1:4" ht="26.25">
      <c r="A4" s="43" t="s">
        <v>568</v>
      </c>
      <c r="B4" s="3" t="s">
        <v>18</v>
      </c>
      <c r="C4" s="3" t="s">
        <v>7</v>
      </c>
      <c r="D4" s="91" t="s">
        <v>580</v>
      </c>
    </row>
    <row r="5" spans="1:4" ht="14.25">
      <c r="A5" s="5" t="s">
        <v>460</v>
      </c>
      <c r="B5" s="5" t="s">
        <v>223</v>
      </c>
      <c r="C5" s="5"/>
      <c r="D5" s="27"/>
    </row>
    <row r="6" spans="1:4" ht="14.25">
      <c r="A6" s="5" t="s">
        <v>461</v>
      </c>
      <c r="B6" s="5" t="s">
        <v>223</v>
      </c>
      <c r="C6" s="5"/>
      <c r="D6" s="27"/>
    </row>
    <row r="7" spans="1:4" ht="14.25">
      <c r="A7" s="5" t="s">
        <v>462</v>
      </c>
      <c r="B7" s="5" t="s">
        <v>223</v>
      </c>
      <c r="C7" s="5"/>
      <c r="D7" s="27"/>
    </row>
    <row r="8" spans="1:4" ht="14.25">
      <c r="A8" s="5" t="s">
        <v>463</v>
      </c>
      <c r="B8" s="5" t="s">
        <v>223</v>
      </c>
      <c r="C8" s="5"/>
      <c r="D8" s="27"/>
    </row>
    <row r="9" spans="1:4" ht="14.25">
      <c r="A9" s="7" t="s">
        <v>412</v>
      </c>
      <c r="B9" s="8" t="s">
        <v>223</v>
      </c>
      <c r="C9" s="8"/>
      <c r="D9" s="27"/>
    </row>
    <row r="10" spans="1:4" ht="14.25">
      <c r="A10" s="5" t="s">
        <v>413</v>
      </c>
      <c r="B10" s="6" t="s">
        <v>224</v>
      </c>
      <c r="C10" s="6"/>
      <c r="D10" s="27"/>
    </row>
    <row r="11" spans="1:4" ht="27">
      <c r="A11" s="89" t="s">
        <v>225</v>
      </c>
      <c r="B11" s="89" t="s">
        <v>224</v>
      </c>
      <c r="C11" s="89"/>
      <c r="D11" s="27"/>
    </row>
    <row r="12" spans="1:4" ht="27">
      <c r="A12" s="89" t="s">
        <v>226</v>
      </c>
      <c r="B12" s="89" t="s">
        <v>224</v>
      </c>
      <c r="C12" s="89"/>
      <c r="D12" s="27"/>
    </row>
    <row r="13" spans="1:4" ht="14.25">
      <c r="A13" s="5" t="s">
        <v>415</v>
      </c>
      <c r="B13" s="6" t="s">
        <v>230</v>
      </c>
      <c r="C13" s="6"/>
      <c r="D13" s="27"/>
    </row>
    <row r="14" spans="1:4" ht="27">
      <c r="A14" s="89" t="s">
        <v>231</v>
      </c>
      <c r="B14" s="89" t="s">
        <v>230</v>
      </c>
      <c r="C14" s="89"/>
      <c r="D14" s="27"/>
    </row>
    <row r="15" spans="1:4" ht="27">
      <c r="A15" s="89" t="s">
        <v>232</v>
      </c>
      <c r="B15" s="89" t="s">
        <v>230</v>
      </c>
      <c r="C15" s="89"/>
      <c r="D15" s="27"/>
    </row>
    <row r="16" spans="1:4" ht="14.25">
      <c r="A16" s="89" t="s">
        <v>233</v>
      </c>
      <c r="B16" s="89" t="s">
        <v>230</v>
      </c>
      <c r="C16" s="89"/>
      <c r="D16" s="27"/>
    </row>
    <row r="17" spans="1:4" ht="14.25">
      <c r="A17" s="89" t="s">
        <v>234</v>
      </c>
      <c r="B17" s="89" t="s">
        <v>230</v>
      </c>
      <c r="C17" s="89"/>
      <c r="D17" s="27"/>
    </row>
    <row r="18" spans="1:4" ht="14.25">
      <c r="A18" s="5" t="s">
        <v>464</v>
      </c>
      <c r="B18" s="6" t="s">
        <v>235</v>
      </c>
      <c r="C18" s="6"/>
      <c r="D18" s="27"/>
    </row>
    <row r="19" spans="1:4" ht="14.25">
      <c r="A19" s="89" t="s">
        <v>236</v>
      </c>
      <c r="B19" s="89" t="s">
        <v>235</v>
      </c>
      <c r="C19" s="89"/>
      <c r="D19" s="27"/>
    </row>
    <row r="20" spans="1:4" ht="14.25">
      <c r="A20" s="89" t="s">
        <v>237</v>
      </c>
      <c r="B20" s="89" t="s">
        <v>235</v>
      </c>
      <c r="C20" s="89"/>
      <c r="D20" s="27"/>
    </row>
    <row r="21" spans="1:4" ht="14.25">
      <c r="A21" s="7" t="s">
        <v>443</v>
      </c>
      <c r="B21" s="8" t="s">
        <v>238</v>
      </c>
      <c r="C21" s="8"/>
      <c r="D21" s="27"/>
    </row>
    <row r="22" spans="1:4" ht="14.25">
      <c r="A22" s="5" t="s">
        <v>465</v>
      </c>
      <c r="B22" s="5" t="s">
        <v>239</v>
      </c>
      <c r="C22" s="5"/>
      <c r="D22" s="27"/>
    </row>
    <row r="23" spans="1:4" ht="14.25">
      <c r="A23" s="5" t="s">
        <v>466</v>
      </c>
      <c r="B23" s="5" t="s">
        <v>239</v>
      </c>
      <c r="C23" s="5"/>
      <c r="D23" s="27"/>
    </row>
    <row r="24" spans="1:4" ht="14.25">
      <c r="A24" s="5" t="s">
        <v>467</v>
      </c>
      <c r="B24" s="5" t="s">
        <v>239</v>
      </c>
      <c r="C24" s="5"/>
      <c r="D24" s="27"/>
    </row>
    <row r="25" spans="1:4" ht="14.25">
      <c r="A25" s="5" t="s">
        <v>468</v>
      </c>
      <c r="B25" s="5" t="s">
        <v>239</v>
      </c>
      <c r="C25" s="5"/>
      <c r="D25" s="27"/>
    </row>
    <row r="26" spans="1:4" ht="14.25">
      <c r="A26" s="5" t="s">
        <v>469</v>
      </c>
      <c r="B26" s="5" t="s">
        <v>239</v>
      </c>
      <c r="C26" s="5"/>
      <c r="D26" s="27"/>
    </row>
    <row r="27" spans="1:4" ht="14.25">
      <c r="A27" s="5" t="s">
        <v>470</v>
      </c>
      <c r="B27" s="5" t="s">
        <v>239</v>
      </c>
      <c r="C27" s="5"/>
      <c r="D27" s="27"/>
    </row>
    <row r="28" spans="1:4" ht="14.25">
      <c r="A28" s="5" t="s">
        <v>471</v>
      </c>
      <c r="B28" s="5" t="s">
        <v>239</v>
      </c>
      <c r="C28" s="5"/>
      <c r="D28" s="27"/>
    </row>
    <row r="29" spans="1:4" ht="14.25">
      <c r="A29" s="5" t="s">
        <v>472</v>
      </c>
      <c r="B29" s="5" t="s">
        <v>239</v>
      </c>
      <c r="C29" s="5"/>
      <c r="D29" s="27"/>
    </row>
    <row r="30" spans="1:4" ht="39">
      <c r="A30" s="5" t="s">
        <v>473</v>
      </c>
      <c r="B30" s="5" t="s">
        <v>239</v>
      </c>
      <c r="C30" s="5"/>
      <c r="D30" s="27"/>
    </row>
    <row r="31" spans="1:4" ht="14.25">
      <c r="A31" s="5" t="s">
        <v>474</v>
      </c>
      <c r="B31" s="5" t="s">
        <v>239</v>
      </c>
      <c r="C31" s="5"/>
      <c r="D31" s="27"/>
    </row>
    <row r="32" spans="1:4" ht="14.25">
      <c r="A32" s="7" t="s">
        <v>417</v>
      </c>
      <c r="B32" s="8" t="s">
        <v>239</v>
      </c>
      <c r="C32" s="8"/>
      <c r="D32" s="27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  <headerFooter>
    <oddHeader>&amp;R/2016. () önkormányzati redelet 9. 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 topLeftCell="A1">
      <selection activeCell="K1" sqref="K1:P16384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39" t="s">
        <v>646</v>
      </c>
      <c r="B1" s="140"/>
      <c r="C1" s="140"/>
      <c r="D1" s="140"/>
      <c r="E1" s="140"/>
    </row>
    <row r="2" spans="1:5" ht="23.25" customHeight="1">
      <c r="A2" s="136" t="s">
        <v>508</v>
      </c>
      <c r="B2" s="148"/>
      <c r="C2" s="148"/>
      <c r="D2" s="148"/>
      <c r="E2" s="148"/>
    </row>
    <row r="3" ht="14.25">
      <c r="A3" s="1"/>
    </row>
    <row r="4" ht="14.25">
      <c r="A4" s="1"/>
    </row>
    <row r="5" spans="1:5" ht="63" customHeight="1">
      <c r="A5" s="52" t="s">
        <v>507</v>
      </c>
      <c r="B5" s="53" t="s">
        <v>585</v>
      </c>
      <c r="C5" s="53" t="s">
        <v>586</v>
      </c>
      <c r="D5" s="53" t="s">
        <v>557</v>
      </c>
      <c r="E5" s="64" t="s">
        <v>574</v>
      </c>
    </row>
    <row r="6" spans="1:5" ht="15" customHeight="1">
      <c r="A6" s="53" t="s">
        <v>480</v>
      </c>
      <c r="B6" s="54"/>
      <c r="C6" s="54"/>
      <c r="D6" s="54"/>
      <c r="E6" s="27"/>
    </row>
    <row r="7" spans="1:5" ht="15" customHeight="1">
      <c r="A7" s="53" t="s">
        <v>481</v>
      </c>
      <c r="B7" s="54"/>
      <c r="C7" s="54"/>
      <c r="D7" s="54"/>
      <c r="E7" s="27"/>
    </row>
    <row r="8" spans="1:5" ht="15" customHeight="1">
      <c r="A8" s="53" t="s">
        <v>482</v>
      </c>
      <c r="B8" s="54"/>
      <c r="C8" s="54"/>
      <c r="D8" s="54"/>
      <c r="E8" s="27"/>
    </row>
    <row r="9" spans="1:5" ht="15" customHeight="1">
      <c r="A9" s="53" t="s">
        <v>483</v>
      </c>
      <c r="B9" s="54"/>
      <c r="C9" s="54"/>
      <c r="D9" s="54"/>
      <c r="E9" s="27"/>
    </row>
    <row r="10" spans="1:5" ht="15" customHeight="1">
      <c r="A10" s="52" t="s">
        <v>502</v>
      </c>
      <c r="B10" s="54">
        <f>SUM(B6:B9)</f>
        <v>0</v>
      </c>
      <c r="C10" s="54"/>
      <c r="D10" s="54"/>
      <c r="E10" s="27">
        <f>SUM(B10:D10)</f>
        <v>0</v>
      </c>
    </row>
    <row r="11" spans="1:5" ht="15" customHeight="1">
      <c r="A11" s="53" t="s">
        <v>484</v>
      </c>
      <c r="B11" s="54"/>
      <c r="C11" s="54"/>
      <c r="D11" s="54"/>
      <c r="E11" s="27"/>
    </row>
    <row r="12" spans="1:5" ht="15" customHeight="1">
      <c r="A12" s="53" t="s">
        <v>485</v>
      </c>
      <c r="B12" s="54"/>
      <c r="C12" s="54"/>
      <c r="D12" s="54"/>
      <c r="E12" s="27"/>
    </row>
    <row r="13" spans="1:5" ht="15" customHeight="1">
      <c r="A13" s="53" t="s">
        <v>486</v>
      </c>
      <c r="B13" s="54"/>
      <c r="C13" s="54"/>
      <c r="D13" s="54"/>
      <c r="E13" s="27"/>
    </row>
    <row r="14" spans="1:5" ht="15" customHeight="1">
      <c r="A14" s="53" t="s">
        <v>487</v>
      </c>
      <c r="B14" s="54"/>
      <c r="C14" s="54"/>
      <c r="D14" s="54"/>
      <c r="E14" s="27"/>
    </row>
    <row r="15" spans="1:5" ht="15" customHeight="1">
      <c r="A15" s="53" t="s">
        <v>488</v>
      </c>
      <c r="B15" s="54">
        <v>2</v>
      </c>
      <c r="C15" s="54"/>
      <c r="D15" s="54"/>
      <c r="E15" s="27"/>
    </row>
    <row r="16" spans="1:5" ht="15" customHeight="1">
      <c r="A16" s="53" t="s">
        <v>489</v>
      </c>
      <c r="B16" s="54">
        <v>2</v>
      </c>
      <c r="C16" s="54"/>
      <c r="D16" s="54"/>
      <c r="E16" s="27"/>
    </row>
    <row r="17" spans="1:5" ht="15" customHeight="1">
      <c r="A17" s="53" t="s">
        <v>490</v>
      </c>
      <c r="B17" s="54"/>
      <c r="C17" s="54"/>
      <c r="D17" s="54"/>
      <c r="E17" s="27"/>
    </row>
    <row r="18" spans="1:5" ht="15" customHeight="1">
      <c r="A18" s="52" t="s">
        <v>503</v>
      </c>
      <c r="B18" s="54">
        <f>SUM(B11:B17)</f>
        <v>4</v>
      </c>
      <c r="C18" s="54"/>
      <c r="D18" s="54"/>
      <c r="E18" s="27">
        <f>SUM(B18:D18)</f>
        <v>4</v>
      </c>
    </row>
    <row r="19" spans="1:5" ht="15" customHeight="1">
      <c r="A19" s="53" t="s">
        <v>491</v>
      </c>
      <c r="B19" s="54"/>
      <c r="C19" s="54"/>
      <c r="D19" s="54"/>
      <c r="E19" s="27"/>
    </row>
    <row r="20" spans="1:5" ht="15" customHeight="1">
      <c r="A20" s="53" t="s">
        <v>492</v>
      </c>
      <c r="B20" s="54"/>
      <c r="C20" s="54"/>
      <c r="D20" s="54"/>
      <c r="E20" s="27"/>
    </row>
    <row r="21" spans="1:5" ht="15" customHeight="1">
      <c r="A21" s="53" t="s">
        <v>493</v>
      </c>
      <c r="B21" s="54"/>
      <c r="C21" s="54"/>
      <c r="D21" s="54"/>
      <c r="E21" s="27"/>
    </row>
    <row r="22" spans="1:5" ht="15" customHeight="1">
      <c r="A22" s="52" t="s">
        <v>504</v>
      </c>
      <c r="B22" s="54">
        <f>SUM(B19:B21)</f>
        <v>0</v>
      </c>
      <c r="C22" s="54"/>
      <c r="D22" s="54"/>
      <c r="E22" s="27">
        <f>SUM(B22:D22)</f>
        <v>0</v>
      </c>
    </row>
    <row r="23" spans="1:5" ht="15" customHeight="1">
      <c r="A23" s="53" t="s">
        <v>494</v>
      </c>
      <c r="B23" s="54"/>
      <c r="C23" s="54"/>
      <c r="D23" s="54"/>
      <c r="E23" s="27"/>
    </row>
    <row r="24" spans="1:5" ht="15" customHeight="1">
      <c r="A24" s="53" t="s">
        <v>495</v>
      </c>
      <c r="B24" s="54"/>
      <c r="C24" s="54"/>
      <c r="D24" s="54"/>
      <c r="E24" s="27"/>
    </row>
    <row r="25" spans="1:5" ht="15" customHeight="1">
      <c r="A25" s="53" t="s">
        <v>496</v>
      </c>
      <c r="B25" s="54"/>
      <c r="C25" s="54"/>
      <c r="D25" s="54"/>
      <c r="E25" s="27"/>
    </row>
    <row r="26" spans="1:5" ht="15" customHeight="1">
      <c r="A26" s="52" t="s">
        <v>505</v>
      </c>
      <c r="B26" s="54">
        <f>SUM(B23:B25)</f>
        <v>0</v>
      </c>
      <c r="C26" s="54"/>
      <c r="D26" s="54"/>
      <c r="E26" s="27">
        <f>SUM(B26:D26)</f>
        <v>0</v>
      </c>
    </row>
    <row r="27" spans="1:5" ht="31.5" customHeight="1">
      <c r="A27" s="52" t="s">
        <v>506</v>
      </c>
      <c r="B27" s="96">
        <f>SUM(B26,B22,B18,B10)</f>
        <v>4</v>
      </c>
      <c r="C27" s="55"/>
      <c r="D27" s="55"/>
      <c r="E27" s="27">
        <f>SUM(B27:D27)</f>
        <v>4</v>
      </c>
    </row>
    <row r="28" spans="1:5" ht="15" customHeight="1">
      <c r="A28" s="53" t="s">
        <v>497</v>
      </c>
      <c r="B28" s="54"/>
      <c r="C28" s="54"/>
      <c r="D28" s="54"/>
      <c r="E28" s="27"/>
    </row>
    <row r="29" spans="1:5" ht="15" customHeight="1">
      <c r="A29" s="53" t="s">
        <v>498</v>
      </c>
      <c r="B29" s="54"/>
      <c r="C29" s="54"/>
      <c r="D29" s="54"/>
      <c r="E29" s="27"/>
    </row>
    <row r="30" spans="1:5" ht="15" customHeight="1">
      <c r="A30" s="53" t="s">
        <v>499</v>
      </c>
      <c r="B30" s="54"/>
      <c r="C30" s="54"/>
      <c r="D30" s="54"/>
      <c r="E30" s="27"/>
    </row>
    <row r="31" spans="1:5" ht="15" customHeight="1">
      <c r="A31" s="53" t="s">
        <v>500</v>
      </c>
      <c r="B31" s="54"/>
      <c r="C31" s="54"/>
      <c r="D31" s="54"/>
      <c r="E31" s="27"/>
    </row>
    <row r="32" spans="1:5" ht="28.5" customHeight="1">
      <c r="A32" s="52" t="s">
        <v>501</v>
      </c>
      <c r="B32" s="54">
        <f>SUM(B28:B31)</f>
        <v>0</v>
      </c>
      <c r="C32" s="54"/>
      <c r="D32" s="54"/>
      <c r="E32" s="27">
        <f>SUM(B32:D32)</f>
        <v>0</v>
      </c>
    </row>
    <row r="33" spans="1:4" ht="14.25">
      <c r="A33" s="145"/>
      <c r="B33" s="146"/>
      <c r="C33" s="146"/>
      <c r="D33" s="146"/>
    </row>
    <row r="34" spans="1:4" ht="14.25">
      <c r="A34" s="147"/>
      <c r="B34" s="146"/>
      <c r="C34" s="146"/>
      <c r="D34" s="146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&amp;R/2020. () önkormányzati redelet 10.2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89"/>
  <sheetViews>
    <sheetView zoomScalePageLayoutView="0" workbookViewId="0" topLeftCell="A4">
      <selection activeCell="B73" sqref="B73"/>
    </sheetView>
  </sheetViews>
  <sheetFormatPr defaultColWidth="9.140625" defaultRowHeight="15"/>
  <cols>
    <col min="1" max="1" width="22.28125" style="0" customWidth="1"/>
    <col min="2" max="2" width="11.57421875" style="0" customWidth="1"/>
    <col min="3" max="3" width="46.140625" style="0" customWidth="1"/>
    <col min="4" max="4" width="3.57421875" style="0" customWidth="1"/>
    <col min="5" max="5" width="22.28125" style="0" customWidth="1"/>
    <col min="6" max="6" width="13.140625" style="0" customWidth="1"/>
    <col min="7" max="7" width="40.140625" style="0" customWidth="1"/>
    <col min="8" max="9" width="3.57421875" style="0" customWidth="1"/>
    <col min="10" max="10" width="22.28125" style="0" customWidth="1"/>
    <col min="11" max="11" width="12.140625" style="0" customWidth="1"/>
    <col min="12" max="12" width="39.00390625" style="0" customWidth="1"/>
    <col min="13" max="13" width="3.57421875" style="0" customWidth="1"/>
    <col min="14" max="14" width="22.28125" style="0" customWidth="1"/>
    <col min="15" max="15" width="9.8515625" style="0" bestFit="1" customWidth="1"/>
    <col min="16" max="16" width="46.140625" style="0" customWidth="1"/>
    <col min="17" max="18" width="3.57421875" style="0" customWidth="1"/>
    <col min="19" max="19" width="22.28125" style="0" customWidth="1"/>
    <col min="20" max="20" width="11.00390625" style="0" bestFit="1" customWidth="1"/>
    <col min="21" max="21" width="46.140625" style="0" customWidth="1"/>
    <col min="22" max="22" width="3.57421875" style="0" customWidth="1"/>
    <col min="23" max="23" width="22.28125" style="0" customWidth="1"/>
    <col min="24" max="24" width="9.8515625" style="0" bestFit="1" customWidth="1"/>
    <col min="25" max="25" width="46.140625" style="0" customWidth="1"/>
    <col min="26" max="27" width="3.57421875" style="0" customWidth="1"/>
    <col min="28" max="28" width="22.28125" style="0" customWidth="1"/>
    <col min="30" max="30" width="46.140625" style="0" customWidth="1"/>
  </cols>
  <sheetData>
    <row r="1" spans="1:29" ht="14.25">
      <c r="A1" t="s">
        <v>643</v>
      </c>
      <c r="B1" s="105"/>
      <c r="E1" t="s">
        <v>643</v>
      </c>
      <c r="F1" s="105"/>
      <c r="I1" s="106"/>
      <c r="J1" t="s">
        <v>643</v>
      </c>
      <c r="K1" s="105"/>
      <c r="N1" t="s">
        <v>632</v>
      </c>
      <c r="O1" s="105"/>
      <c r="S1" t="s">
        <v>641</v>
      </c>
      <c r="T1" s="105"/>
      <c r="W1" t="s">
        <v>641</v>
      </c>
      <c r="X1" s="105"/>
      <c r="AB1" t="s">
        <v>641</v>
      </c>
      <c r="AC1" s="105"/>
    </row>
    <row r="2" spans="1:30" ht="14.25">
      <c r="A2" s="107" t="s">
        <v>633</v>
      </c>
      <c r="B2" s="108" t="s">
        <v>595</v>
      </c>
      <c r="C2" s="109" t="s">
        <v>634</v>
      </c>
      <c r="D2" s="106"/>
      <c r="E2" s="107" t="s">
        <v>635</v>
      </c>
      <c r="F2" s="108" t="s">
        <v>595</v>
      </c>
      <c r="G2" s="109" t="s">
        <v>636</v>
      </c>
      <c r="H2" s="106"/>
      <c r="J2" s="107" t="s">
        <v>637</v>
      </c>
      <c r="K2" s="108" t="s">
        <v>596</v>
      </c>
      <c r="L2" s="109" t="s">
        <v>638</v>
      </c>
      <c r="M2" s="106"/>
      <c r="N2" s="107" t="s">
        <v>639</v>
      </c>
      <c r="O2" s="108" t="s">
        <v>595</v>
      </c>
      <c r="P2" s="109" t="s">
        <v>640</v>
      </c>
      <c r="Q2" s="106"/>
      <c r="R2" s="106"/>
      <c r="S2" s="107"/>
      <c r="T2" s="108" t="s">
        <v>596</v>
      </c>
      <c r="U2" s="109"/>
      <c r="V2" s="106"/>
      <c r="W2" s="107"/>
      <c r="X2" s="108" t="s">
        <v>596</v>
      </c>
      <c r="Y2" s="109"/>
      <c r="Z2" s="106"/>
      <c r="AA2" s="106"/>
      <c r="AB2" s="107"/>
      <c r="AC2" s="108" t="s">
        <v>596</v>
      </c>
      <c r="AD2" s="109"/>
    </row>
    <row r="3" spans="1:30" ht="14.25">
      <c r="A3" s="27" t="s">
        <v>597</v>
      </c>
      <c r="B3" s="110"/>
      <c r="C3" s="27"/>
      <c r="E3" s="27" t="s">
        <v>597</v>
      </c>
      <c r="F3" s="110"/>
      <c r="G3" s="27"/>
      <c r="J3" s="27" t="s">
        <v>597</v>
      </c>
      <c r="K3" s="110">
        <v>20000</v>
      </c>
      <c r="L3" s="27"/>
      <c r="N3" s="27" t="s">
        <v>597</v>
      </c>
      <c r="O3" s="110"/>
      <c r="P3" s="27"/>
      <c r="S3" s="27" t="s">
        <v>597</v>
      </c>
      <c r="T3" s="110"/>
      <c r="U3" s="27"/>
      <c r="W3" s="27" t="s">
        <v>597</v>
      </c>
      <c r="X3" s="110"/>
      <c r="Y3" s="27"/>
      <c r="AB3" s="27" t="s">
        <v>597</v>
      </c>
      <c r="AC3" s="110"/>
      <c r="AD3" s="27"/>
    </row>
    <row r="4" spans="1:30" ht="14.25">
      <c r="A4" s="27" t="s">
        <v>598</v>
      </c>
      <c r="B4" s="110"/>
      <c r="C4" s="27"/>
      <c r="E4" s="27" t="s">
        <v>598</v>
      </c>
      <c r="F4" s="110">
        <v>10000</v>
      </c>
      <c r="G4" s="27"/>
      <c r="J4" s="27" t="s">
        <v>598</v>
      </c>
      <c r="K4" s="110"/>
      <c r="L4" s="27"/>
      <c r="N4" s="27" t="s">
        <v>598</v>
      </c>
      <c r="O4" s="110"/>
      <c r="P4" s="27"/>
      <c r="S4" s="27" t="s">
        <v>598</v>
      </c>
      <c r="T4" s="110"/>
      <c r="U4" s="27"/>
      <c r="W4" s="27" t="s">
        <v>598</v>
      </c>
      <c r="X4" s="110"/>
      <c r="Y4" s="27"/>
      <c r="AB4" s="27" t="s">
        <v>598</v>
      </c>
      <c r="AC4" s="110"/>
      <c r="AD4" s="27"/>
    </row>
    <row r="5" spans="1:30" ht="14.25">
      <c r="A5" s="27" t="s">
        <v>599</v>
      </c>
      <c r="B5" s="110"/>
      <c r="C5" s="27"/>
      <c r="E5" s="27" t="s">
        <v>599</v>
      </c>
      <c r="F5" s="110">
        <v>60000</v>
      </c>
      <c r="G5" s="27"/>
      <c r="J5" s="27" t="s">
        <v>599</v>
      </c>
      <c r="K5" s="110">
        <v>20000</v>
      </c>
      <c r="L5" s="27"/>
      <c r="N5" s="27" t="s">
        <v>599</v>
      </c>
      <c r="O5" s="110"/>
      <c r="P5" s="27"/>
      <c r="S5" s="27" t="s">
        <v>599</v>
      </c>
      <c r="T5" s="110"/>
      <c r="U5" s="27"/>
      <c r="W5" s="27" t="s">
        <v>599</v>
      </c>
      <c r="X5" s="110"/>
      <c r="Y5" s="27"/>
      <c r="AB5" s="27" t="s">
        <v>599</v>
      </c>
      <c r="AC5" s="110"/>
      <c r="AD5" s="27"/>
    </row>
    <row r="6" spans="1:30" ht="14.25">
      <c r="A6" s="27" t="s">
        <v>600</v>
      </c>
      <c r="B6" s="110">
        <v>80000</v>
      </c>
      <c r="C6" s="27"/>
      <c r="E6" s="27" t="s">
        <v>600</v>
      </c>
      <c r="F6" s="110">
        <v>10000</v>
      </c>
      <c r="G6" s="27"/>
      <c r="J6" s="27" t="s">
        <v>600</v>
      </c>
      <c r="K6" s="110">
        <v>120000</v>
      </c>
      <c r="L6" s="27"/>
      <c r="N6" s="27" t="s">
        <v>600</v>
      </c>
      <c r="O6" s="110"/>
      <c r="P6" s="27"/>
      <c r="S6" s="27" t="s">
        <v>600</v>
      </c>
      <c r="T6" s="110"/>
      <c r="U6" s="27"/>
      <c r="W6" s="27" t="s">
        <v>600</v>
      </c>
      <c r="X6" s="110"/>
      <c r="Y6" s="27"/>
      <c r="AB6" s="27" t="s">
        <v>600</v>
      </c>
      <c r="AC6" s="110"/>
      <c r="AD6" s="27"/>
    </row>
    <row r="7" spans="1:30" ht="14.25">
      <c r="A7" s="109" t="s">
        <v>55</v>
      </c>
      <c r="B7" s="108">
        <f>SUM(B3:B6)</f>
        <v>80000</v>
      </c>
      <c r="C7" s="27"/>
      <c r="E7" s="109" t="s">
        <v>55</v>
      </c>
      <c r="F7" s="108">
        <f>SUM(F3:F6)</f>
        <v>80000</v>
      </c>
      <c r="G7" s="27"/>
      <c r="J7" s="109" t="s">
        <v>55</v>
      </c>
      <c r="K7" s="108">
        <f>SUM(K3:K6)</f>
        <v>160000</v>
      </c>
      <c r="L7" s="27"/>
      <c r="N7" s="109" t="s">
        <v>55</v>
      </c>
      <c r="O7" s="108">
        <f>SUM(O3:O6)</f>
        <v>0</v>
      </c>
      <c r="P7" s="27"/>
      <c r="S7" s="109" t="s">
        <v>55</v>
      </c>
      <c r="T7" s="108">
        <f>SUM(T3:T6)</f>
        <v>0</v>
      </c>
      <c r="U7" s="27"/>
      <c r="W7" s="109" t="s">
        <v>55</v>
      </c>
      <c r="X7" s="108">
        <f>SUM(X3:X6)</f>
        <v>0</v>
      </c>
      <c r="Y7" s="27"/>
      <c r="AB7" s="109" t="s">
        <v>55</v>
      </c>
      <c r="AC7" s="108">
        <f>SUM(AC3:AC6)</f>
        <v>0</v>
      </c>
      <c r="AD7" s="27"/>
    </row>
    <row r="8" spans="1:30" ht="14.25">
      <c r="A8" s="27" t="s">
        <v>601</v>
      </c>
      <c r="B8" s="110"/>
      <c r="C8" s="27"/>
      <c r="E8" s="27" t="s">
        <v>601</v>
      </c>
      <c r="F8" s="110"/>
      <c r="G8" s="27"/>
      <c r="J8" s="27" t="s">
        <v>601</v>
      </c>
      <c r="K8" s="110">
        <v>500000</v>
      </c>
      <c r="L8" s="27"/>
      <c r="N8" s="27" t="s">
        <v>601</v>
      </c>
      <c r="O8" s="110"/>
      <c r="P8" s="27"/>
      <c r="S8" s="27" t="s">
        <v>601</v>
      </c>
      <c r="T8" s="110"/>
      <c r="U8" s="27"/>
      <c r="W8" s="27" t="s">
        <v>601</v>
      </c>
      <c r="X8" s="110"/>
      <c r="Y8" s="27"/>
      <c r="AB8" s="27" t="s">
        <v>601</v>
      </c>
      <c r="AC8" s="110"/>
      <c r="AD8" s="27"/>
    </row>
    <row r="9" spans="1:30" ht="14.25">
      <c r="A9" s="27"/>
      <c r="B9" s="110"/>
      <c r="C9" s="27"/>
      <c r="E9" s="27"/>
      <c r="F9" s="110"/>
      <c r="G9" s="27"/>
      <c r="J9" s="27"/>
      <c r="K9" s="110"/>
      <c r="L9" s="27"/>
      <c r="N9" s="27"/>
      <c r="O9" s="110"/>
      <c r="P9" s="27"/>
      <c r="S9" s="27"/>
      <c r="T9" s="110"/>
      <c r="U9" s="27"/>
      <c r="W9" s="27"/>
      <c r="X9" s="110"/>
      <c r="Y9" s="27"/>
      <c r="AB9" s="27"/>
      <c r="AC9" s="110"/>
      <c r="AD9" s="27"/>
    </row>
    <row r="10" spans="1:30" ht="14.25">
      <c r="A10" s="27"/>
      <c r="B10" s="110"/>
      <c r="C10" s="27"/>
      <c r="E10" s="27"/>
      <c r="F10" s="110"/>
      <c r="G10" s="27"/>
      <c r="J10" s="27"/>
      <c r="K10" s="110"/>
      <c r="L10" s="27"/>
      <c r="N10" s="27"/>
      <c r="O10" s="110"/>
      <c r="P10" s="27"/>
      <c r="S10" s="27"/>
      <c r="T10" s="110"/>
      <c r="U10" s="27"/>
      <c r="W10" s="27"/>
      <c r="X10" s="110"/>
      <c r="Y10" s="27"/>
      <c r="AB10" s="27"/>
      <c r="AC10" s="110"/>
      <c r="AD10" s="27"/>
    </row>
    <row r="11" spans="1:30" ht="14.25">
      <c r="A11" s="27"/>
      <c r="B11" s="110"/>
      <c r="C11" s="27"/>
      <c r="E11" s="27"/>
      <c r="F11" s="110"/>
      <c r="G11" s="27"/>
      <c r="J11" s="27"/>
      <c r="K11" s="110"/>
      <c r="L11" s="27"/>
      <c r="N11" s="27"/>
      <c r="O11" s="110"/>
      <c r="P11" s="27"/>
      <c r="S11" s="27"/>
      <c r="T11" s="110"/>
      <c r="U11" s="27"/>
      <c r="W11" s="27"/>
      <c r="X11" s="110"/>
      <c r="Y11" s="27"/>
      <c r="AB11" s="27"/>
      <c r="AC11" s="110"/>
      <c r="AD11" s="27"/>
    </row>
    <row r="12" spans="1:30" ht="14.25">
      <c r="A12" s="27" t="s">
        <v>602</v>
      </c>
      <c r="B12" s="110"/>
      <c r="C12" s="27"/>
      <c r="E12" s="27" t="s">
        <v>602</v>
      </c>
      <c r="F12" s="110"/>
      <c r="G12" s="27"/>
      <c r="J12" s="27" t="s">
        <v>602</v>
      </c>
      <c r="K12" s="110"/>
      <c r="L12" s="27"/>
      <c r="N12" s="27" t="s">
        <v>602</v>
      </c>
      <c r="O12" s="110"/>
      <c r="P12" s="27"/>
      <c r="S12" s="27" t="s">
        <v>602</v>
      </c>
      <c r="T12" s="110"/>
      <c r="U12" s="27"/>
      <c r="W12" s="27" t="s">
        <v>602</v>
      </c>
      <c r="X12" s="110"/>
      <c r="Y12" s="27"/>
      <c r="AB12" s="27" t="s">
        <v>602</v>
      </c>
      <c r="AC12" s="110"/>
      <c r="AD12" s="27"/>
    </row>
    <row r="13" spans="1:30" ht="14.25">
      <c r="A13" s="27" t="s">
        <v>603</v>
      </c>
      <c r="B13" s="110"/>
      <c r="C13" s="27"/>
      <c r="E13" s="27" t="s">
        <v>603</v>
      </c>
      <c r="F13" s="110"/>
      <c r="G13" s="27"/>
      <c r="J13" s="27" t="s">
        <v>603</v>
      </c>
      <c r="K13" s="110"/>
      <c r="L13" s="27"/>
      <c r="N13" s="27" t="s">
        <v>603</v>
      </c>
      <c r="O13" s="110"/>
      <c r="P13" s="27"/>
      <c r="S13" s="27" t="s">
        <v>603</v>
      </c>
      <c r="T13" s="110"/>
      <c r="U13" s="27"/>
      <c r="W13" s="27" t="s">
        <v>603</v>
      </c>
      <c r="X13" s="110"/>
      <c r="Y13" s="27"/>
      <c r="AB13" s="27" t="s">
        <v>603</v>
      </c>
      <c r="AC13" s="110"/>
      <c r="AD13" s="27"/>
    </row>
    <row r="14" spans="1:30" ht="14.25">
      <c r="A14" s="27" t="s">
        <v>604</v>
      </c>
      <c r="B14" s="110"/>
      <c r="C14" s="27"/>
      <c r="E14" s="27" t="s">
        <v>604</v>
      </c>
      <c r="F14" s="110"/>
      <c r="G14" s="27"/>
      <c r="J14" s="27" t="s">
        <v>604</v>
      </c>
      <c r="K14" s="110"/>
      <c r="L14" s="27"/>
      <c r="N14" s="27" t="s">
        <v>604</v>
      </c>
      <c r="O14" s="110"/>
      <c r="P14" s="27"/>
      <c r="S14" s="27" t="s">
        <v>604</v>
      </c>
      <c r="T14" s="110"/>
      <c r="U14" s="27"/>
      <c r="W14" s="27" t="s">
        <v>604</v>
      </c>
      <c r="X14" s="110"/>
      <c r="Y14" s="27"/>
      <c r="AB14" s="27" t="s">
        <v>604</v>
      </c>
      <c r="AC14" s="110"/>
      <c r="AD14" s="27"/>
    </row>
    <row r="15" spans="1:30" ht="14.25">
      <c r="A15" s="27" t="s">
        <v>605</v>
      </c>
      <c r="B15" s="110"/>
      <c r="C15" s="27"/>
      <c r="E15" s="27" t="s">
        <v>605</v>
      </c>
      <c r="F15" s="110"/>
      <c r="G15" s="27"/>
      <c r="J15" s="27" t="s">
        <v>605</v>
      </c>
      <c r="K15" s="110">
        <v>960000</v>
      </c>
      <c r="L15" s="27"/>
      <c r="N15" s="27" t="s">
        <v>605</v>
      </c>
      <c r="O15" s="110"/>
      <c r="P15" s="27"/>
      <c r="S15" s="27" t="s">
        <v>605</v>
      </c>
      <c r="T15" s="110"/>
      <c r="U15" s="27"/>
      <c r="W15" s="27" t="s">
        <v>605</v>
      </c>
      <c r="X15" s="110"/>
      <c r="Y15" s="27"/>
      <c r="AB15" s="27" t="s">
        <v>605</v>
      </c>
      <c r="AC15" s="110"/>
      <c r="AD15" s="27"/>
    </row>
    <row r="16" spans="1:30" ht="14.25">
      <c r="A16" s="27"/>
      <c r="B16" s="110"/>
      <c r="C16" s="27"/>
      <c r="E16" s="27"/>
      <c r="F16" s="110"/>
      <c r="G16" s="27"/>
      <c r="J16" s="27"/>
      <c r="K16" s="110"/>
      <c r="L16" s="27"/>
      <c r="N16" s="27"/>
      <c r="O16" s="110"/>
      <c r="P16" s="27"/>
      <c r="S16" s="27"/>
      <c r="T16" s="110"/>
      <c r="U16" s="27"/>
      <c r="W16" s="27"/>
      <c r="X16" s="110"/>
      <c r="Y16" s="27"/>
      <c r="AB16" s="27"/>
      <c r="AC16" s="110"/>
      <c r="AD16" s="27"/>
    </row>
    <row r="17" spans="1:30" ht="14.25">
      <c r="A17" s="27"/>
      <c r="B17" s="110"/>
      <c r="C17" s="27"/>
      <c r="E17" s="27"/>
      <c r="F17" s="110"/>
      <c r="G17" s="27"/>
      <c r="J17" s="27"/>
      <c r="K17" s="110"/>
      <c r="L17" s="27"/>
      <c r="N17" s="27"/>
      <c r="O17" s="110"/>
      <c r="P17" s="27"/>
      <c r="S17" s="27"/>
      <c r="T17" s="110"/>
      <c r="U17" s="27"/>
      <c r="W17" s="27"/>
      <c r="X17" s="110"/>
      <c r="Y17" s="27"/>
      <c r="AB17" s="27"/>
      <c r="AC17" s="110"/>
      <c r="AD17" s="27"/>
    </row>
    <row r="18" spans="1:30" ht="14.25">
      <c r="A18" s="27"/>
      <c r="B18" s="110"/>
      <c r="C18" s="27"/>
      <c r="E18" s="27"/>
      <c r="F18" s="110"/>
      <c r="G18" s="27"/>
      <c r="J18" s="27"/>
      <c r="K18" s="110"/>
      <c r="L18" s="27"/>
      <c r="N18" s="27"/>
      <c r="O18" s="110"/>
      <c r="P18" s="27"/>
      <c r="S18" s="27"/>
      <c r="T18" s="110"/>
      <c r="U18" s="27"/>
      <c r="W18" s="27"/>
      <c r="X18" s="110"/>
      <c r="Y18" s="27"/>
      <c r="AB18" s="27"/>
      <c r="AC18" s="110"/>
      <c r="AD18" s="27"/>
    </row>
    <row r="19" spans="1:30" ht="14.25">
      <c r="A19" s="27"/>
      <c r="B19" s="110"/>
      <c r="C19" s="27"/>
      <c r="E19" s="27"/>
      <c r="F19" s="110"/>
      <c r="G19" s="27"/>
      <c r="J19" s="27"/>
      <c r="K19" s="110"/>
      <c r="L19" s="27"/>
      <c r="N19" s="27"/>
      <c r="O19" s="110"/>
      <c r="P19" s="27"/>
      <c r="S19" s="27"/>
      <c r="T19" s="110"/>
      <c r="U19" s="27"/>
      <c r="W19" s="27"/>
      <c r="X19" s="110"/>
      <c r="Y19" s="27"/>
      <c r="AB19" s="27"/>
      <c r="AC19" s="110"/>
      <c r="AD19" s="27"/>
    </row>
    <row r="20" spans="1:30" ht="14.25">
      <c r="A20" s="109" t="s">
        <v>57</v>
      </c>
      <c r="B20" s="108">
        <f>SUM(B8:B19)</f>
        <v>0</v>
      </c>
      <c r="C20" s="27"/>
      <c r="E20" s="109" t="s">
        <v>57</v>
      </c>
      <c r="F20" s="108">
        <f>SUM(F8:F19)</f>
        <v>0</v>
      </c>
      <c r="G20" s="27"/>
      <c r="J20" s="109" t="s">
        <v>57</v>
      </c>
      <c r="K20" s="108">
        <f>SUM(K8:K19)</f>
        <v>1460000</v>
      </c>
      <c r="L20" s="27"/>
      <c r="N20" s="109" t="s">
        <v>57</v>
      </c>
      <c r="O20" s="108">
        <f>SUM(O8:O19)</f>
        <v>0</v>
      </c>
      <c r="P20" s="27"/>
      <c r="S20" s="109" t="s">
        <v>57</v>
      </c>
      <c r="T20" s="108">
        <f>SUM(T8:T19)</f>
        <v>0</v>
      </c>
      <c r="U20" s="27"/>
      <c r="W20" s="109" t="s">
        <v>57</v>
      </c>
      <c r="X20" s="108">
        <f>SUM(X8:X19)</f>
        <v>0</v>
      </c>
      <c r="Y20" s="27"/>
      <c r="AB20" s="109" t="s">
        <v>57</v>
      </c>
      <c r="AC20" s="108">
        <f>SUM(AC8:AC19)</f>
        <v>0</v>
      </c>
      <c r="AD20" s="27"/>
    </row>
    <row r="21" spans="1:30" ht="14.25">
      <c r="A21" s="27" t="s">
        <v>606</v>
      </c>
      <c r="B21" s="110">
        <v>30000</v>
      </c>
      <c r="C21" s="27"/>
      <c r="E21" s="27" t="s">
        <v>606</v>
      </c>
      <c r="F21" s="110">
        <v>140000</v>
      </c>
      <c r="G21" s="27"/>
      <c r="J21" s="27" t="s">
        <v>606</v>
      </c>
      <c r="K21" s="110">
        <v>150000</v>
      </c>
      <c r="L21" s="27"/>
      <c r="N21" s="27" t="s">
        <v>606</v>
      </c>
      <c r="O21" s="110"/>
      <c r="P21" s="27"/>
      <c r="S21" s="27" t="s">
        <v>606</v>
      </c>
      <c r="T21" s="110"/>
      <c r="U21" s="27"/>
      <c r="W21" s="27" t="s">
        <v>606</v>
      </c>
      <c r="X21" s="110"/>
      <c r="Y21" s="27"/>
      <c r="AB21" s="27" t="s">
        <v>606</v>
      </c>
      <c r="AC21" s="110"/>
      <c r="AD21" s="27"/>
    </row>
    <row r="22" spans="1:30" ht="14.25">
      <c r="A22" s="27" t="s">
        <v>607</v>
      </c>
      <c r="B22" s="110">
        <v>30000</v>
      </c>
      <c r="C22" s="27"/>
      <c r="E22" s="115" t="s">
        <v>607</v>
      </c>
      <c r="F22" s="110">
        <v>100000</v>
      </c>
      <c r="G22" s="27"/>
      <c r="J22" s="115" t="s">
        <v>607</v>
      </c>
      <c r="K22" s="110"/>
      <c r="L22" s="27"/>
      <c r="N22" s="27" t="s">
        <v>607</v>
      </c>
      <c r="O22" s="110"/>
      <c r="P22" s="27"/>
      <c r="S22" s="27" t="s">
        <v>607</v>
      </c>
      <c r="T22" s="110"/>
      <c r="U22" s="27"/>
      <c r="W22" s="27" t="s">
        <v>607</v>
      </c>
      <c r="X22" s="110"/>
      <c r="Y22" s="27"/>
      <c r="AB22" s="27" t="s">
        <v>607</v>
      </c>
      <c r="AC22" s="110"/>
      <c r="AD22" s="27"/>
    </row>
    <row r="23" spans="1:30" ht="14.25">
      <c r="A23" s="27"/>
      <c r="B23" s="110"/>
      <c r="C23" s="27"/>
      <c r="E23" s="27"/>
      <c r="F23" s="110"/>
      <c r="G23" s="27"/>
      <c r="J23" s="27"/>
      <c r="K23" s="110"/>
      <c r="L23" s="27"/>
      <c r="N23" s="27"/>
      <c r="O23" s="110"/>
      <c r="P23" s="27"/>
      <c r="S23" s="27"/>
      <c r="T23" s="110"/>
      <c r="U23" s="27"/>
      <c r="W23" s="27"/>
      <c r="X23" s="110"/>
      <c r="Y23" s="27"/>
      <c r="AB23" s="27"/>
      <c r="AC23" s="110"/>
      <c r="AD23" s="27"/>
    </row>
    <row r="24" spans="1:30" ht="14.25">
      <c r="A24" s="27"/>
      <c r="B24" s="110"/>
      <c r="C24" s="27"/>
      <c r="E24" s="27"/>
      <c r="F24" s="110"/>
      <c r="G24" s="27"/>
      <c r="J24" s="27"/>
      <c r="K24" s="110"/>
      <c r="L24" s="27"/>
      <c r="N24" s="27"/>
      <c r="O24" s="110"/>
      <c r="P24" s="27"/>
      <c r="S24" s="27"/>
      <c r="T24" s="110"/>
      <c r="U24" s="27"/>
      <c r="W24" s="27"/>
      <c r="X24" s="110"/>
      <c r="Y24" s="27"/>
      <c r="AB24" s="27"/>
      <c r="AC24" s="110"/>
      <c r="AD24" s="27"/>
    </row>
    <row r="25" spans="1:30" ht="14.25">
      <c r="A25" s="27"/>
      <c r="B25" s="110"/>
      <c r="C25" s="27"/>
      <c r="E25" s="27"/>
      <c r="F25" s="110"/>
      <c r="G25" s="27"/>
      <c r="J25" s="27"/>
      <c r="K25" s="110"/>
      <c r="L25" s="27"/>
      <c r="N25" s="27"/>
      <c r="O25" s="110"/>
      <c r="P25" s="27"/>
      <c r="S25" s="27"/>
      <c r="T25" s="110"/>
      <c r="U25" s="27"/>
      <c r="W25" s="27"/>
      <c r="X25" s="110"/>
      <c r="Y25" s="27"/>
      <c r="AB25" s="27"/>
      <c r="AC25" s="110"/>
      <c r="AD25" s="27"/>
    </row>
    <row r="26" spans="1:30" ht="14.25">
      <c r="A26" s="27"/>
      <c r="B26" s="110"/>
      <c r="C26" s="27"/>
      <c r="E26" s="27"/>
      <c r="F26" s="110"/>
      <c r="G26" s="27"/>
      <c r="J26" s="27"/>
      <c r="K26" s="110"/>
      <c r="L26" s="27"/>
      <c r="N26" s="27"/>
      <c r="O26" s="110"/>
      <c r="P26" s="27"/>
      <c r="S26" s="27"/>
      <c r="T26" s="110"/>
      <c r="U26" s="27"/>
      <c r="W26" s="27"/>
      <c r="X26" s="110"/>
      <c r="Y26" s="27"/>
      <c r="AB26" s="27"/>
      <c r="AC26" s="110"/>
      <c r="AD26" s="27"/>
    </row>
    <row r="27" spans="1:30" ht="14.25">
      <c r="A27" s="27"/>
      <c r="B27" s="110"/>
      <c r="C27" s="27"/>
      <c r="E27" s="27"/>
      <c r="F27" s="110"/>
      <c r="G27" s="27"/>
      <c r="J27" s="27"/>
      <c r="K27" s="110"/>
      <c r="L27" s="27"/>
      <c r="N27" s="27"/>
      <c r="O27" s="110"/>
      <c r="P27" s="27"/>
      <c r="S27" s="27"/>
      <c r="T27" s="110"/>
      <c r="U27" s="27"/>
      <c r="W27" s="27"/>
      <c r="X27" s="110"/>
      <c r="Y27" s="27"/>
      <c r="AB27" s="27"/>
      <c r="AC27" s="110"/>
      <c r="AD27" s="27"/>
    </row>
    <row r="28" spans="1:30" ht="14.25">
      <c r="A28" s="27"/>
      <c r="B28" s="110"/>
      <c r="C28" s="27"/>
      <c r="E28" s="27"/>
      <c r="F28" s="110"/>
      <c r="G28" s="27"/>
      <c r="J28" s="27"/>
      <c r="K28" s="110"/>
      <c r="L28" s="27"/>
      <c r="N28" s="27"/>
      <c r="O28" s="110"/>
      <c r="P28" s="27"/>
      <c r="S28" s="27"/>
      <c r="T28" s="110"/>
      <c r="U28" s="27"/>
      <c r="W28" s="27"/>
      <c r="X28" s="110"/>
      <c r="Y28" s="27"/>
      <c r="AB28" s="27"/>
      <c r="AC28" s="110"/>
      <c r="AD28" s="27"/>
    </row>
    <row r="29" spans="1:30" ht="14.25">
      <c r="A29" s="27"/>
      <c r="B29" s="110"/>
      <c r="C29" s="27"/>
      <c r="E29" s="27"/>
      <c r="F29" s="110"/>
      <c r="G29" s="27"/>
      <c r="J29" s="27"/>
      <c r="K29" s="110"/>
      <c r="L29" s="27"/>
      <c r="N29" s="27"/>
      <c r="O29" s="110"/>
      <c r="P29" s="27"/>
      <c r="S29" s="27"/>
      <c r="T29" s="110"/>
      <c r="U29" s="27"/>
      <c r="W29" s="27"/>
      <c r="X29" s="110"/>
      <c r="Y29" s="27"/>
      <c r="AB29" s="27"/>
      <c r="AC29" s="110"/>
      <c r="AD29" s="27"/>
    </row>
    <row r="30" spans="1:30" ht="14.25">
      <c r="A30" s="109" t="s">
        <v>62</v>
      </c>
      <c r="B30" s="108">
        <f>SUM(B21:B29)</f>
        <v>60000</v>
      </c>
      <c r="C30" s="27"/>
      <c r="E30" s="109" t="s">
        <v>62</v>
      </c>
      <c r="F30" s="108">
        <f>SUM(F21:F29)</f>
        <v>240000</v>
      </c>
      <c r="G30" s="27"/>
      <c r="J30" s="109" t="s">
        <v>62</v>
      </c>
      <c r="K30" s="108">
        <f>SUM(K21:K29)</f>
        <v>150000</v>
      </c>
      <c r="L30" s="27"/>
      <c r="N30" s="109" t="s">
        <v>62</v>
      </c>
      <c r="O30" s="108">
        <f>SUM(O21:O29)</f>
        <v>0</v>
      </c>
      <c r="P30" s="27"/>
      <c r="S30" s="109" t="s">
        <v>62</v>
      </c>
      <c r="T30" s="108">
        <f>SUM(T21:T29)</f>
        <v>0</v>
      </c>
      <c r="U30" s="27"/>
      <c r="W30" s="109" t="s">
        <v>62</v>
      </c>
      <c r="X30" s="108">
        <f>SUM(X21:X29)</f>
        <v>0</v>
      </c>
      <c r="Y30" s="27"/>
      <c r="AB30" s="109" t="s">
        <v>62</v>
      </c>
      <c r="AC30" s="108">
        <f>SUM(AC21:AC29)</f>
        <v>0</v>
      </c>
      <c r="AD30" s="27"/>
    </row>
    <row r="31" spans="1:30" ht="14.25">
      <c r="A31" s="27" t="s">
        <v>608</v>
      </c>
      <c r="B31" s="110">
        <v>150000</v>
      </c>
      <c r="C31" s="27"/>
      <c r="E31" s="27" t="s">
        <v>608</v>
      </c>
      <c r="F31" s="110">
        <v>90000</v>
      </c>
      <c r="G31" s="27"/>
      <c r="J31" s="27" t="s">
        <v>608</v>
      </c>
      <c r="K31" s="110">
        <v>200000</v>
      </c>
      <c r="L31" s="27"/>
      <c r="N31" s="27" t="s">
        <v>608</v>
      </c>
      <c r="O31" s="110"/>
      <c r="P31" s="27"/>
      <c r="S31" s="27" t="s">
        <v>608</v>
      </c>
      <c r="T31" s="110"/>
      <c r="U31" s="27"/>
      <c r="W31" s="27" t="s">
        <v>608</v>
      </c>
      <c r="X31" s="110"/>
      <c r="Y31" s="27"/>
      <c r="AB31" s="27" t="s">
        <v>608</v>
      </c>
      <c r="AC31" s="110"/>
      <c r="AD31" s="27"/>
    </row>
    <row r="32" spans="1:30" ht="14.25">
      <c r="A32" s="27"/>
      <c r="B32" s="110"/>
      <c r="C32" s="27"/>
      <c r="E32" s="27"/>
      <c r="F32" s="110"/>
      <c r="G32" s="27"/>
      <c r="J32" s="27"/>
      <c r="K32" s="110"/>
      <c r="L32" s="27"/>
      <c r="N32" s="27"/>
      <c r="O32" s="110"/>
      <c r="P32" s="27"/>
      <c r="S32" s="27"/>
      <c r="T32" s="110"/>
      <c r="U32" s="27"/>
      <c r="W32" s="27"/>
      <c r="X32" s="110"/>
      <c r="Y32" s="27"/>
      <c r="AB32" s="27"/>
      <c r="AC32" s="110"/>
      <c r="AD32" s="27"/>
    </row>
    <row r="33" spans="1:30" ht="14.25">
      <c r="A33" s="27"/>
      <c r="B33" s="110"/>
      <c r="C33" s="27"/>
      <c r="E33" s="27"/>
      <c r="F33" s="110"/>
      <c r="G33" s="27"/>
      <c r="J33" s="27"/>
      <c r="K33" s="110"/>
      <c r="L33" s="27"/>
      <c r="N33" s="27"/>
      <c r="O33" s="110"/>
      <c r="P33" s="27"/>
      <c r="S33" s="27"/>
      <c r="T33" s="110"/>
      <c r="U33" s="27"/>
      <c r="W33" s="27"/>
      <c r="X33" s="110"/>
      <c r="Y33" s="27"/>
      <c r="AB33" s="27"/>
      <c r="AC33" s="110"/>
      <c r="AD33" s="27"/>
    </row>
    <row r="34" spans="1:30" ht="14.25">
      <c r="A34" s="27" t="s">
        <v>609</v>
      </c>
      <c r="B34" s="110"/>
      <c r="C34" s="27"/>
      <c r="E34" s="27" t="s">
        <v>609</v>
      </c>
      <c r="F34" s="110">
        <v>60000</v>
      </c>
      <c r="G34" s="27"/>
      <c r="J34" s="27" t="s">
        <v>609</v>
      </c>
      <c r="K34" s="110">
        <v>100000</v>
      </c>
      <c r="L34" s="27"/>
      <c r="N34" s="27" t="s">
        <v>609</v>
      </c>
      <c r="O34" s="110"/>
      <c r="P34" s="27"/>
      <c r="S34" s="27" t="s">
        <v>609</v>
      </c>
      <c r="T34" s="110"/>
      <c r="U34" s="27"/>
      <c r="W34" s="27" t="s">
        <v>609</v>
      </c>
      <c r="X34" s="110"/>
      <c r="Y34" s="27"/>
      <c r="AB34" s="27" t="s">
        <v>609</v>
      </c>
      <c r="AC34" s="110"/>
      <c r="AD34" s="27"/>
    </row>
    <row r="35" spans="1:30" ht="14.25">
      <c r="A35" s="27"/>
      <c r="B35" s="110"/>
      <c r="C35" s="27"/>
      <c r="E35" s="27"/>
      <c r="F35" s="110"/>
      <c r="G35" s="27"/>
      <c r="J35" s="27"/>
      <c r="K35" s="110"/>
      <c r="L35" s="27"/>
      <c r="N35" s="27"/>
      <c r="O35" s="110"/>
      <c r="P35" s="27"/>
      <c r="S35" s="27"/>
      <c r="T35" s="110"/>
      <c r="U35" s="27"/>
      <c r="W35" s="27"/>
      <c r="X35" s="110"/>
      <c r="Y35" s="27"/>
      <c r="AB35" s="27"/>
      <c r="AC35" s="110"/>
      <c r="AD35" s="27"/>
    </row>
    <row r="36" spans="1:30" ht="14.25">
      <c r="A36" s="109" t="s">
        <v>64</v>
      </c>
      <c r="B36" s="108">
        <f>SUM(B31:B35)</f>
        <v>150000</v>
      </c>
      <c r="C36" s="27"/>
      <c r="E36" s="109" t="s">
        <v>64</v>
      </c>
      <c r="F36" s="108">
        <f>SUM(F31:F35)</f>
        <v>150000</v>
      </c>
      <c r="G36" s="27"/>
      <c r="J36" s="109" t="s">
        <v>64</v>
      </c>
      <c r="K36" s="108">
        <f>SUM(K31:K35)</f>
        <v>300000</v>
      </c>
      <c r="L36" s="27"/>
      <c r="N36" s="109" t="s">
        <v>64</v>
      </c>
      <c r="O36" s="108">
        <f>SUM(O31:O35)</f>
        <v>0</v>
      </c>
      <c r="P36" s="27"/>
      <c r="S36" s="109" t="s">
        <v>64</v>
      </c>
      <c r="T36" s="108">
        <f>SUM(T31:T35)</f>
        <v>0</v>
      </c>
      <c r="U36" s="27"/>
      <c r="W36" s="109" t="s">
        <v>64</v>
      </c>
      <c r="X36" s="108">
        <f>SUM(X31:X35)</f>
        <v>0</v>
      </c>
      <c r="Y36" s="27"/>
      <c r="AB36" s="109" t="s">
        <v>64</v>
      </c>
      <c r="AC36" s="108">
        <f>SUM(AC31:AC35)</f>
        <v>0</v>
      </c>
      <c r="AD36" s="27"/>
    </row>
    <row r="37" spans="1:30" ht="14.25">
      <c r="A37" s="27" t="s">
        <v>66</v>
      </c>
      <c r="B37" s="110">
        <v>50000</v>
      </c>
      <c r="C37" s="27" t="s">
        <v>610</v>
      </c>
      <c r="E37" s="27" t="s">
        <v>66</v>
      </c>
      <c r="F37" s="110">
        <v>120000</v>
      </c>
      <c r="G37" s="27" t="s">
        <v>610</v>
      </c>
      <c r="J37" s="27" t="s">
        <v>66</v>
      </c>
      <c r="K37" s="110">
        <v>220000</v>
      </c>
      <c r="L37" s="27" t="s">
        <v>610</v>
      </c>
      <c r="N37" s="27" t="s">
        <v>66</v>
      </c>
      <c r="O37" s="110"/>
      <c r="P37" s="27" t="s">
        <v>610</v>
      </c>
      <c r="S37" s="27" t="s">
        <v>66</v>
      </c>
      <c r="T37" s="110"/>
      <c r="U37" s="27" t="s">
        <v>610</v>
      </c>
      <c r="W37" s="27" t="s">
        <v>66</v>
      </c>
      <c r="X37" s="110"/>
      <c r="Y37" s="27" t="s">
        <v>610</v>
      </c>
      <c r="AB37" s="27" t="s">
        <v>66</v>
      </c>
      <c r="AC37" s="110"/>
      <c r="AD37" s="27" t="s">
        <v>610</v>
      </c>
    </row>
    <row r="38" spans="1:30" ht="14.25">
      <c r="A38" s="27"/>
      <c r="B38" s="110">
        <v>270000</v>
      </c>
      <c r="C38" s="27" t="s">
        <v>611</v>
      </c>
      <c r="E38" s="27"/>
      <c r="F38" s="110">
        <v>480000</v>
      </c>
      <c r="G38" s="27" t="s">
        <v>611</v>
      </c>
      <c r="J38" s="27"/>
      <c r="K38" s="110">
        <v>610000</v>
      </c>
      <c r="L38" s="27" t="s">
        <v>611</v>
      </c>
      <c r="N38" s="27"/>
      <c r="O38" s="110"/>
      <c r="P38" s="27" t="s">
        <v>611</v>
      </c>
      <c r="S38" s="27"/>
      <c r="T38" s="110"/>
      <c r="U38" s="27" t="s">
        <v>611</v>
      </c>
      <c r="W38" s="27"/>
      <c r="X38" s="110"/>
      <c r="Y38" s="27" t="s">
        <v>611</v>
      </c>
      <c r="AB38" s="27"/>
      <c r="AC38" s="110"/>
      <c r="AD38" s="27" t="s">
        <v>611</v>
      </c>
    </row>
    <row r="39" spans="1:30" ht="14.25">
      <c r="A39" s="27"/>
      <c r="B39" s="110">
        <v>30000</v>
      </c>
      <c r="C39" s="27" t="s">
        <v>612</v>
      </c>
      <c r="E39" s="27"/>
      <c r="F39" s="110">
        <v>50000</v>
      </c>
      <c r="G39" s="27" t="s">
        <v>612</v>
      </c>
      <c r="J39" s="27"/>
      <c r="K39" s="110">
        <v>70000</v>
      </c>
      <c r="L39" s="27" t="s">
        <v>612</v>
      </c>
      <c r="N39" s="27"/>
      <c r="O39" s="110"/>
      <c r="P39" s="27" t="s">
        <v>612</v>
      </c>
      <c r="S39" s="27"/>
      <c r="T39" s="110"/>
      <c r="U39" s="27" t="s">
        <v>612</v>
      </c>
      <c r="W39" s="27"/>
      <c r="X39" s="110"/>
      <c r="Y39" s="27" t="s">
        <v>612</v>
      </c>
      <c r="AB39" s="27"/>
      <c r="AC39" s="110"/>
      <c r="AD39" s="27" t="s">
        <v>612</v>
      </c>
    </row>
    <row r="40" spans="1:30" ht="14.25">
      <c r="A40" s="109" t="s">
        <v>67</v>
      </c>
      <c r="B40" s="108">
        <f>SUM(B37:B39)</f>
        <v>350000</v>
      </c>
      <c r="C40" s="27"/>
      <c r="E40" s="109" t="s">
        <v>67</v>
      </c>
      <c r="F40" s="108">
        <f>SUM(F37:F39)</f>
        <v>650000</v>
      </c>
      <c r="G40" s="27"/>
      <c r="J40" s="109" t="s">
        <v>67</v>
      </c>
      <c r="K40" s="108">
        <f>SUM(K37:K39)</f>
        <v>900000</v>
      </c>
      <c r="L40" s="27"/>
      <c r="N40" s="109" t="s">
        <v>67</v>
      </c>
      <c r="O40" s="108">
        <f>SUM(O37:O39)</f>
        <v>0</v>
      </c>
      <c r="P40" s="27"/>
      <c r="S40" s="109" t="s">
        <v>67</v>
      </c>
      <c r="T40" s="108">
        <f>SUM(T37:T39)</f>
        <v>0</v>
      </c>
      <c r="U40" s="27"/>
      <c r="W40" s="109" t="s">
        <v>67</v>
      </c>
      <c r="X40" s="108">
        <f>SUM(X37:X39)</f>
        <v>0</v>
      </c>
      <c r="Y40" s="27"/>
      <c r="AB40" s="109" t="s">
        <v>67</v>
      </c>
      <c r="AC40" s="108">
        <f>SUM(AC37:AC39)</f>
        <v>0</v>
      </c>
      <c r="AD40" s="27"/>
    </row>
    <row r="41" spans="1:30" ht="14.25">
      <c r="A41" s="27" t="s">
        <v>613</v>
      </c>
      <c r="B41" s="110"/>
      <c r="C41" s="27"/>
      <c r="E41" s="27" t="s">
        <v>613</v>
      </c>
      <c r="F41" s="110"/>
      <c r="G41" s="27"/>
      <c r="J41" s="27" t="s">
        <v>613</v>
      </c>
      <c r="K41" s="110">
        <v>400000</v>
      </c>
      <c r="L41" s="27"/>
      <c r="N41" s="27" t="s">
        <v>613</v>
      </c>
      <c r="O41" s="110"/>
      <c r="P41" s="27"/>
      <c r="S41" s="27" t="s">
        <v>613</v>
      </c>
      <c r="T41" s="110"/>
      <c r="U41" s="27"/>
      <c r="W41" s="27" t="s">
        <v>613</v>
      </c>
      <c r="X41" s="110"/>
      <c r="Y41" s="27"/>
      <c r="AB41" s="27" t="s">
        <v>613</v>
      </c>
      <c r="AC41" s="110"/>
      <c r="AD41" s="27"/>
    </row>
    <row r="42" spans="1:30" ht="14.25">
      <c r="A42" s="27"/>
      <c r="B42" s="110"/>
      <c r="C42" s="27"/>
      <c r="E42" s="27"/>
      <c r="F42" s="110"/>
      <c r="G42" s="27"/>
      <c r="J42" s="27"/>
      <c r="K42" s="110"/>
      <c r="L42" s="27"/>
      <c r="N42" s="27"/>
      <c r="O42" s="110"/>
      <c r="P42" s="27"/>
      <c r="S42" s="27"/>
      <c r="T42" s="110"/>
      <c r="U42" s="27"/>
      <c r="W42" s="27"/>
      <c r="X42" s="110"/>
      <c r="Y42" s="27"/>
      <c r="AB42" s="27"/>
      <c r="AC42" s="110"/>
      <c r="AD42" s="27"/>
    </row>
    <row r="43" spans="1:30" ht="14.25">
      <c r="A43" s="27"/>
      <c r="B43" s="110"/>
      <c r="C43" s="27"/>
      <c r="E43" s="27"/>
      <c r="F43" s="110"/>
      <c r="G43" s="27"/>
      <c r="J43" s="27"/>
      <c r="K43" s="110"/>
      <c r="L43" s="27"/>
      <c r="N43" s="27"/>
      <c r="O43" s="110"/>
      <c r="P43" s="27"/>
      <c r="S43" s="27"/>
      <c r="T43" s="110"/>
      <c r="U43" s="27"/>
      <c r="W43" s="27"/>
      <c r="X43" s="110"/>
      <c r="Y43" s="27"/>
      <c r="AB43" s="27"/>
      <c r="AC43" s="110"/>
      <c r="AD43" s="27"/>
    </row>
    <row r="44" spans="1:30" ht="14.25">
      <c r="A44" s="109" t="s">
        <v>70</v>
      </c>
      <c r="B44" s="108">
        <f>SUM(B41:B43)</f>
        <v>0</v>
      </c>
      <c r="C44" s="27"/>
      <c r="E44" s="109" t="s">
        <v>70</v>
      </c>
      <c r="F44" s="108">
        <f>SUM(F41:F43)</f>
        <v>0</v>
      </c>
      <c r="G44" s="27"/>
      <c r="J44" s="109" t="s">
        <v>70</v>
      </c>
      <c r="K44" s="108">
        <f>SUM(K41:K43)</f>
        <v>400000</v>
      </c>
      <c r="L44" s="27"/>
      <c r="N44" s="109" t="s">
        <v>70</v>
      </c>
      <c r="O44" s="108">
        <f>SUM(O41:O43)</f>
        <v>0</v>
      </c>
      <c r="P44" s="27"/>
      <c r="S44" s="109" t="s">
        <v>70</v>
      </c>
      <c r="T44" s="108">
        <f>SUM(T41:T43)</f>
        <v>0</v>
      </c>
      <c r="U44" s="27"/>
      <c r="W44" s="109" t="s">
        <v>70</v>
      </c>
      <c r="X44" s="108">
        <f>SUM(X41:X43)</f>
        <v>0</v>
      </c>
      <c r="Y44" s="27"/>
      <c r="AB44" s="109" t="s">
        <v>70</v>
      </c>
      <c r="AC44" s="108">
        <f>SUM(AC41:AC43)</f>
        <v>0</v>
      </c>
      <c r="AD44" s="27"/>
    </row>
    <row r="45" spans="1:30" ht="14.25">
      <c r="A45" s="27" t="s">
        <v>614</v>
      </c>
      <c r="B45" s="110">
        <v>40000</v>
      </c>
      <c r="C45" s="27"/>
      <c r="E45" s="27" t="s">
        <v>614</v>
      </c>
      <c r="F45" s="110">
        <v>40000</v>
      </c>
      <c r="G45" s="27"/>
      <c r="J45" s="27" t="s">
        <v>614</v>
      </c>
      <c r="K45" s="110">
        <v>60000</v>
      </c>
      <c r="L45" s="27"/>
      <c r="N45" s="27" t="s">
        <v>614</v>
      </c>
      <c r="O45" s="110"/>
      <c r="P45" s="27"/>
      <c r="S45" s="27" t="s">
        <v>614</v>
      </c>
      <c r="T45" s="110"/>
      <c r="U45" s="27"/>
      <c r="W45" s="27" t="s">
        <v>614</v>
      </c>
      <c r="X45" s="110"/>
      <c r="Y45" s="27"/>
      <c r="AB45" s="27" t="s">
        <v>614</v>
      </c>
      <c r="AC45" s="110"/>
      <c r="AD45" s="27"/>
    </row>
    <row r="46" spans="1:30" ht="14.25">
      <c r="A46" s="27"/>
      <c r="B46" s="110"/>
      <c r="C46" s="27"/>
      <c r="E46" s="27"/>
      <c r="F46" s="110"/>
      <c r="G46" s="27"/>
      <c r="J46" s="27"/>
      <c r="K46" s="110"/>
      <c r="L46" s="27"/>
      <c r="N46" s="27"/>
      <c r="O46" s="110"/>
      <c r="P46" s="27"/>
      <c r="S46" s="27"/>
      <c r="T46" s="110"/>
      <c r="U46" s="27"/>
      <c r="W46" s="27"/>
      <c r="X46" s="110"/>
      <c r="Y46" s="27"/>
      <c r="AB46" s="27"/>
      <c r="AC46" s="110"/>
      <c r="AD46" s="27"/>
    </row>
    <row r="47" spans="1:30" ht="14.25">
      <c r="A47" s="27"/>
      <c r="B47" s="110"/>
      <c r="C47" s="27"/>
      <c r="E47" s="27"/>
      <c r="F47" s="110"/>
      <c r="G47" s="27"/>
      <c r="J47" s="27"/>
      <c r="K47" s="110"/>
      <c r="L47" s="27"/>
      <c r="N47" s="27"/>
      <c r="O47" s="110"/>
      <c r="P47" s="27"/>
      <c r="S47" s="27"/>
      <c r="T47" s="110"/>
      <c r="U47" s="27"/>
      <c r="W47" s="27"/>
      <c r="X47" s="110"/>
      <c r="Y47" s="27"/>
      <c r="AB47" s="27"/>
      <c r="AC47" s="110"/>
      <c r="AD47" s="27"/>
    </row>
    <row r="48" spans="1:30" ht="14.25">
      <c r="A48" s="109" t="s">
        <v>72</v>
      </c>
      <c r="B48" s="108">
        <f>SUM(B45:B47)</f>
        <v>40000</v>
      </c>
      <c r="C48" s="27"/>
      <c r="E48" s="109" t="s">
        <v>72</v>
      </c>
      <c r="F48" s="108">
        <f>SUM(F45:F47)</f>
        <v>40000</v>
      </c>
      <c r="G48" s="27"/>
      <c r="J48" s="109" t="s">
        <v>72</v>
      </c>
      <c r="K48" s="108">
        <f>SUM(K45:K47)</f>
        <v>60000</v>
      </c>
      <c r="L48" s="27"/>
      <c r="N48" s="109" t="s">
        <v>72</v>
      </c>
      <c r="O48" s="108">
        <f>SUM(O45:O47)</f>
        <v>0</v>
      </c>
      <c r="P48" s="27"/>
      <c r="S48" s="109" t="s">
        <v>72</v>
      </c>
      <c r="T48" s="108">
        <f>SUM(T45:T47)</f>
        <v>0</v>
      </c>
      <c r="U48" s="27"/>
      <c r="W48" s="109" t="s">
        <v>72</v>
      </c>
      <c r="X48" s="108">
        <f>SUM(X45:X47)</f>
        <v>0</v>
      </c>
      <c r="Y48" s="27"/>
      <c r="AB48" s="109" t="s">
        <v>72</v>
      </c>
      <c r="AC48" s="108">
        <f>SUM(AC45:AC47)</f>
        <v>0</v>
      </c>
      <c r="AD48" s="27"/>
    </row>
    <row r="49" spans="1:30" ht="14.25">
      <c r="A49" s="27" t="s">
        <v>615</v>
      </c>
      <c r="B49" s="110"/>
      <c r="C49" s="27"/>
      <c r="E49" s="27" t="s">
        <v>615</v>
      </c>
      <c r="F49" s="110"/>
      <c r="G49" s="27"/>
      <c r="J49" s="27" t="s">
        <v>615</v>
      </c>
      <c r="K49" s="110"/>
      <c r="L49" s="27"/>
      <c r="N49" s="27" t="s">
        <v>615</v>
      </c>
      <c r="O49" s="110"/>
      <c r="P49" s="27"/>
      <c r="S49" s="27" t="s">
        <v>615</v>
      </c>
      <c r="T49" s="110"/>
      <c r="U49" s="27"/>
      <c r="W49" s="27" t="s">
        <v>615</v>
      </c>
      <c r="X49" s="110"/>
      <c r="Y49" s="27"/>
      <c r="AB49" s="27" t="s">
        <v>615</v>
      </c>
      <c r="AC49" s="110"/>
      <c r="AD49" s="27"/>
    </row>
    <row r="50" spans="1:30" ht="14.25">
      <c r="A50" s="109" t="s">
        <v>73</v>
      </c>
      <c r="B50" s="108">
        <f>SUM(B49)</f>
        <v>0</v>
      </c>
      <c r="C50" s="27"/>
      <c r="E50" s="109" t="s">
        <v>73</v>
      </c>
      <c r="F50" s="108">
        <f>SUM(F49)</f>
        <v>0</v>
      </c>
      <c r="G50" s="27"/>
      <c r="J50" s="109" t="s">
        <v>73</v>
      </c>
      <c r="K50" s="108">
        <f>SUM(K49)</f>
        <v>0</v>
      </c>
      <c r="L50" s="27"/>
      <c r="N50" s="109" t="s">
        <v>73</v>
      </c>
      <c r="O50" s="108">
        <f>SUM(O49)</f>
        <v>0</v>
      </c>
      <c r="P50" s="27"/>
      <c r="S50" s="109" t="s">
        <v>73</v>
      </c>
      <c r="T50" s="108">
        <f>SUM(T49)</f>
        <v>0</v>
      </c>
      <c r="U50" s="27"/>
      <c r="W50" s="109" t="s">
        <v>73</v>
      </c>
      <c r="X50" s="108">
        <f>SUM(X49)</f>
        <v>0</v>
      </c>
      <c r="Y50" s="27"/>
      <c r="AB50" s="109" t="s">
        <v>73</v>
      </c>
      <c r="AC50" s="108">
        <f>SUM(AC49)</f>
        <v>0</v>
      </c>
      <c r="AD50" s="27"/>
    </row>
    <row r="51" spans="1:30" ht="14.25">
      <c r="A51" s="27" t="s">
        <v>616</v>
      </c>
      <c r="B51" s="110"/>
      <c r="C51" s="27"/>
      <c r="E51" s="27" t="s">
        <v>616</v>
      </c>
      <c r="F51" s="110"/>
      <c r="G51" s="27"/>
      <c r="J51" s="27" t="s">
        <v>616</v>
      </c>
      <c r="K51" s="110"/>
      <c r="L51" s="27"/>
      <c r="N51" s="27" t="s">
        <v>616</v>
      </c>
      <c r="O51" s="110"/>
      <c r="P51" s="27"/>
      <c r="S51" s="27" t="s">
        <v>616</v>
      </c>
      <c r="T51" s="110"/>
      <c r="U51" s="27"/>
      <c r="W51" s="27" t="s">
        <v>616</v>
      </c>
      <c r="X51" s="110"/>
      <c r="Y51" s="27"/>
      <c r="AB51" s="27" t="s">
        <v>616</v>
      </c>
      <c r="AC51" s="110"/>
      <c r="AD51" s="27"/>
    </row>
    <row r="52" spans="1:30" ht="14.25">
      <c r="A52" s="27"/>
      <c r="B52" s="110"/>
      <c r="C52" s="27"/>
      <c r="E52" s="27"/>
      <c r="F52" s="110"/>
      <c r="G52" s="27"/>
      <c r="J52" s="27"/>
      <c r="K52" s="110"/>
      <c r="L52" s="27"/>
      <c r="N52" s="27"/>
      <c r="O52" s="110"/>
      <c r="P52" s="27"/>
      <c r="S52" s="27"/>
      <c r="T52" s="110"/>
      <c r="U52" s="27"/>
      <c r="W52" s="27"/>
      <c r="X52" s="110"/>
      <c r="Y52" s="27"/>
      <c r="AB52" s="27"/>
      <c r="AC52" s="110"/>
      <c r="AD52" s="27"/>
    </row>
    <row r="53" spans="1:30" ht="14.25">
      <c r="A53" s="27"/>
      <c r="B53" s="110"/>
      <c r="C53" s="27"/>
      <c r="E53" s="27"/>
      <c r="F53" s="110"/>
      <c r="G53" s="27"/>
      <c r="J53" s="27"/>
      <c r="K53" s="110"/>
      <c r="L53" s="27"/>
      <c r="N53" s="27"/>
      <c r="O53" s="110"/>
      <c r="P53" s="27"/>
      <c r="S53" s="27"/>
      <c r="T53" s="110"/>
      <c r="U53" s="27"/>
      <c r="W53" s="27"/>
      <c r="X53" s="110"/>
      <c r="Y53" s="27"/>
      <c r="AB53" s="27"/>
      <c r="AC53" s="110"/>
      <c r="AD53" s="27"/>
    </row>
    <row r="54" spans="1:30" ht="14.25">
      <c r="A54" s="27"/>
      <c r="B54" s="110"/>
      <c r="C54" s="27"/>
      <c r="E54" s="27"/>
      <c r="F54" s="110"/>
      <c r="G54" s="27"/>
      <c r="J54" s="27"/>
      <c r="K54" s="110"/>
      <c r="L54" s="27"/>
      <c r="N54" s="27"/>
      <c r="O54" s="110"/>
      <c r="P54" s="27"/>
      <c r="S54" s="27"/>
      <c r="T54" s="110"/>
      <c r="U54" s="27"/>
      <c r="W54" s="27"/>
      <c r="X54" s="110"/>
      <c r="Y54" s="27"/>
      <c r="AB54" s="27"/>
      <c r="AC54" s="110"/>
      <c r="AD54" s="27"/>
    </row>
    <row r="55" spans="1:30" ht="14.25">
      <c r="A55" s="27" t="s">
        <v>617</v>
      </c>
      <c r="B55" s="110"/>
      <c r="C55" s="27"/>
      <c r="E55" s="27" t="s">
        <v>617</v>
      </c>
      <c r="F55" s="110"/>
      <c r="G55" s="27"/>
      <c r="J55" s="27" t="s">
        <v>617</v>
      </c>
      <c r="K55" s="110">
        <v>10000000</v>
      </c>
      <c r="L55" s="27"/>
      <c r="N55" s="27" t="s">
        <v>617</v>
      </c>
      <c r="O55" s="110"/>
      <c r="P55" s="27"/>
      <c r="S55" s="27" t="s">
        <v>617</v>
      </c>
      <c r="T55" s="110"/>
      <c r="U55" s="27"/>
      <c r="W55" s="27" t="s">
        <v>617</v>
      </c>
      <c r="X55" s="110"/>
      <c r="Y55" s="27"/>
      <c r="AB55" s="27" t="s">
        <v>617</v>
      </c>
      <c r="AC55" s="110"/>
      <c r="AD55" s="27"/>
    </row>
    <row r="56" spans="1:30" ht="14.25">
      <c r="A56" s="111"/>
      <c r="B56" s="112"/>
      <c r="C56" s="27"/>
      <c r="E56" s="111"/>
      <c r="F56" s="112"/>
      <c r="G56" s="27"/>
      <c r="J56" s="111"/>
      <c r="K56" s="112"/>
      <c r="L56" s="27"/>
      <c r="N56" s="111"/>
      <c r="O56" s="112"/>
      <c r="P56" s="27"/>
      <c r="S56" s="111"/>
      <c r="T56" s="112"/>
      <c r="U56" s="27"/>
      <c r="W56" s="111"/>
      <c r="X56" s="112"/>
      <c r="Y56" s="27"/>
      <c r="AB56" s="111"/>
      <c r="AC56" s="112"/>
      <c r="AD56" s="27"/>
    </row>
    <row r="57" spans="1:30" ht="14.25">
      <c r="A57" s="27"/>
      <c r="B57" s="110"/>
      <c r="C57" s="27"/>
      <c r="E57" s="27"/>
      <c r="F57" s="110"/>
      <c r="G57" s="27"/>
      <c r="J57" s="27"/>
      <c r="K57" s="110"/>
      <c r="L57" s="27"/>
      <c r="N57" s="27"/>
      <c r="O57" s="110"/>
      <c r="P57" s="27"/>
      <c r="S57" s="27"/>
      <c r="T57" s="110"/>
      <c r="U57" s="27"/>
      <c r="W57" s="27"/>
      <c r="X57" s="110"/>
      <c r="Y57" s="27"/>
      <c r="AB57" s="27"/>
      <c r="AC57" s="110"/>
      <c r="AD57" s="27"/>
    </row>
    <row r="58" spans="1:30" ht="14.25">
      <c r="A58" s="27"/>
      <c r="B58" s="110"/>
      <c r="C58" s="27"/>
      <c r="E58" s="27"/>
      <c r="F58" s="110"/>
      <c r="G58" s="27"/>
      <c r="J58" s="27"/>
      <c r="K58" s="110"/>
      <c r="L58" s="27"/>
      <c r="N58" s="27"/>
      <c r="O58" s="110"/>
      <c r="P58" s="27"/>
      <c r="S58" s="27"/>
      <c r="T58" s="110"/>
      <c r="U58" s="27"/>
      <c r="W58" s="27"/>
      <c r="X58" s="110"/>
      <c r="Y58" s="27"/>
      <c r="AB58" s="27"/>
      <c r="AC58" s="110"/>
      <c r="AD58" s="27"/>
    </row>
    <row r="59" spans="1:30" ht="14.25">
      <c r="A59" s="27"/>
      <c r="B59" s="110"/>
      <c r="C59" s="27"/>
      <c r="E59" s="27"/>
      <c r="F59" s="110"/>
      <c r="G59" s="27"/>
      <c r="J59" s="27"/>
      <c r="K59" s="110"/>
      <c r="L59" s="27"/>
      <c r="N59" s="27"/>
      <c r="O59" s="110"/>
      <c r="P59" s="27"/>
      <c r="S59" s="27"/>
      <c r="T59" s="110"/>
      <c r="U59" s="27"/>
      <c r="W59" s="27"/>
      <c r="X59" s="110"/>
      <c r="Y59" s="27"/>
      <c r="AB59" s="27"/>
      <c r="AC59" s="110"/>
      <c r="AD59" s="27"/>
    </row>
    <row r="60" spans="1:30" ht="14.25">
      <c r="A60" s="27"/>
      <c r="B60" s="110"/>
      <c r="C60" s="27"/>
      <c r="E60" s="27"/>
      <c r="F60" s="110"/>
      <c r="G60" s="27"/>
      <c r="J60" s="27"/>
      <c r="K60" s="110"/>
      <c r="L60" s="27"/>
      <c r="N60" s="27"/>
      <c r="O60" s="110"/>
      <c r="P60" s="27"/>
      <c r="S60" s="27"/>
      <c r="T60" s="110"/>
      <c r="U60" s="27"/>
      <c r="W60" s="27"/>
      <c r="X60" s="110"/>
      <c r="Y60" s="27"/>
      <c r="AB60" s="27"/>
      <c r="AC60" s="110"/>
      <c r="AD60" s="27"/>
    </row>
    <row r="61" spans="1:30" ht="14.25">
      <c r="A61" s="109" t="s">
        <v>75</v>
      </c>
      <c r="B61" s="108">
        <f>SUM(B51:B60)</f>
        <v>0</v>
      </c>
      <c r="C61" s="27"/>
      <c r="E61" s="109" t="s">
        <v>75</v>
      </c>
      <c r="F61" s="108">
        <f>SUM(F51:F60)</f>
        <v>0</v>
      </c>
      <c r="G61" s="27"/>
      <c r="J61" s="109" t="s">
        <v>75</v>
      </c>
      <c r="K61" s="108">
        <f>SUM(K51:K60)</f>
        <v>10000000</v>
      </c>
      <c r="L61" s="27"/>
      <c r="N61" s="109" t="s">
        <v>75</v>
      </c>
      <c r="O61" s="108">
        <f>SUM(O51:O60)</f>
        <v>0</v>
      </c>
      <c r="P61" s="27"/>
      <c r="S61" s="109" t="s">
        <v>75</v>
      </c>
      <c r="T61" s="108">
        <f>SUM(T51:T60)</f>
        <v>0</v>
      </c>
      <c r="U61" s="27"/>
      <c r="W61" s="109" t="s">
        <v>75</v>
      </c>
      <c r="X61" s="108">
        <f>SUM(X51:X60)</f>
        <v>0</v>
      </c>
      <c r="Y61" s="27"/>
      <c r="AB61" s="109" t="s">
        <v>75</v>
      </c>
      <c r="AC61" s="108">
        <f>SUM(AC51:AC60)</f>
        <v>0</v>
      </c>
      <c r="AD61" s="27"/>
    </row>
    <row r="62" spans="1:30" ht="14.25">
      <c r="A62" s="27" t="s">
        <v>618</v>
      </c>
      <c r="B62" s="110"/>
      <c r="C62" s="27"/>
      <c r="E62" s="27" t="s">
        <v>618</v>
      </c>
      <c r="F62" s="110"/>
      <c r="G62" s="27"/>
      <c r="J62" s="27" t="s">
        <v>618</v>
      </c>
      <c r="K62" s="110"/>
      <c r="L62" s="27"/>
      <c r="N62" s="27" t="s">
        <v>618</v>
      </c>
      <c r="O62" s="110"/>
      <c r="P62" s="27"/>
      <c r="S62" s="27" t="s">
        <v>618</v>
      </c>
      <c r="T62" s="110"/>
      <c r="U62" s="27"/>
      <c r="W62" s="27" t="s">
        <v>618</v>
      </c>
      <c r="X62" s="110"/>
      <c r="Y62" s="27"/>
      <c r="AB62" s="27" t="s">
        <v>618</v>
      </c>
      <c r="AC62" s="110"/>
      <c r="AD62" s="27"/>
    </row>
    <row r="63" spans="1:30" ht="14.25">
      <c r="A63" s="27"/>
      <c r="B63" s="110"/>
      <c r="C63" s="27"/>
      <c r="E63" s="27"/>
      <c r="F63" s="110"/>
      <c r="G63" s="27"/>
      <c r="J63" s="27"/>
      <c r="K63" s="110"/>
      <c r="L63" s="27"/>
      <c r="N63" s="27"/>
      <c r="O63" s="110"/>
      <c r="P63" s="27"/>
      <c r="S63" s="27"/>
      <c r="T63" s="110"/>
      <c r="U63" s="27"/>
      <c r="W63" s="27"/>
      <c r="X63" s="110"/>
      <c r="Y63" s="27"/>
      <c r="AB63" s="27"/>
      <c r="AC63" s="110"/>
      <c r="AD63" s="27"/>
    </row>
    <row r="64" spans="1:30" ht="14.25">
      <c r="A64" s="27" t="s">
        <v>619</v>
      </c>
      <c r="B64" s="110"/>
      <c r="C64" s="27"/>
      <c r="E64" s="27" t="s">
        <v>619</v>
      </c>
      <c r="F64" s="110"/>
      <c r="G64" s="27"/>
      <c r="J64" s="27" t="s">
        <v>619</v>
      </c>
      <c r="K64" s="110">
        <v>200000</v>
      </c>
      <c r="L64" s="27"/>
      <c r="N64" s="27" t="s">
        <v>619</v>
      </c>
      <c r="O64" s="110"/>
      <c r="P64" s="27"/>
      <c r="S64" s="27" t="s">
        <v>619</v>
      </c>
      <c r="T64" s="110"/>
      <c r="U64" s="27"/>
      <c r="W64" s="27" t="s">
        <v>619</v>
      </c>
      <c r="X64" s="110"/>
      <c r="Y64" s="27"/>
      <c r="AB64" s="27" t="s">
        <v>619</v>
      </c>
      <c r="AC64" s="110"/>
      <c r="AD64" s="27"/>
    </row>
    <row r="65" spans="1:30" ht="14.25">
      <c r="A65" s="27" t="s">
        <v>620</v>
      </c>
      <c r="B65" s="110"/>
      <c r="C65" s="27"/>
      <c r="E65" s="27" t="s">
        <v>620</v>
      </c>
      <c r="F65" s="110"/>
      <c r="G65" s="27"/>
      <c r="J65" s="27" t="s">
        <v>620</v>
      </c>
      <c r="K65" s="110"/>
      <c r="L65" s="27"/>
      <c r="N65" s="27" t="s">
        <v>620</v>
      </c>
      <c r="O65" s="110"/>
      <c r="P65" s="27"/>
      <c r="S65" s="27" t="s">
        <v>620</v>
      </c>
      <c r="T65" s="110"/>
      <c r="U65" s="27"/>
      <c r="W65" s="27" t="s">
        <v>620</v>
      </c>
      <c r="X65" s="110"/>
      <c r="Y65" s="27"/>
      <c r="AB65" s="27" t="s">
        <v>620</v>
      </c>
      <c r="AC65" s="110"/>
      <c r="AD65" s="27"/>
    </row>
    <row r="66" spans="1:30" ht="14.25">
      <c r="A66" s="27" t="s">
        <v>621</v>
      </c>
      <c r="B66" s="110">
        <v>50000</v>
      </c>
      <c r="C66" s="27"/>
      <c r="E66" s="27" t="s">
        <v>621</v>
      </c>
      <c r="F66" s="110">
        <v>50000</v>
      </c>
      <c r="G66" s="27"/>
      <c r="J66" s="27" t="s">
        <v>621</v>
      </c>
      <c r="K66" s="110">
        <v>1800000</v>
      </c>
      <c r="L66" s="27"/>
      <c r="N66" s="27" t="s">
        <v>621</v>
      </c>
      <c r="O66" s="110"/>
      <c r="P66" s="27"/>
      <c r="S66" s="27" t="s">
        <v>621</v>
      </c>
      <c r="T66" s="110"/>
      <c r="U66" s="27"/>
      <c r="W66" s="27" t="s">
        <v>621</v>
      </c>
      <c r="X66" s="110"/>
      <c r="Y66" s="27"/>
      <c r="AB66" s="27" t="s">
        <v>621</v>
      </c>
      <c r="AC66" s="110"/>
      <c r="AD66" s="27"/>
    </row>
    <row r="67" spans="1:30" ht="14.25">
      <c r="A67" s="109" t="s">
        <v>76</v>
      </c>
      <c r="B67" s="108">
        <f>SUM(B62:B66)</f>
        <v>50000</v>
      </c>
      <c r="C67" s="27"/>
      <c r="E67" s="109" t="s">
        <v>76</v>
      </c>
      <c r="F67" s="108" t="b">
        <f>K3=SUM(F62:F66)</f>
        <v>0</v>
      </c>
      <c r="G67" s="27"/>
      <c r="J67" s="109" t="s">
        <v>76</v>
      </c>
      <c r="K67" s="108">
        <f>SUM(K62:K66)</f>
        <v>2000000</v>
      </c>
      <c r="L67" s="27"/>
      <c r="N67" s="109" t="s">
        <v>76</v>
      </c>
      <c r="O67" s="108">
        <f>SUM(O62:O66)</f>
        <v>0</v>
      </c>
      <c r="P67" s="27"/>
      <c r="S67" s="109" t="s">
        <v>76</v>
      </c>
      <c r="T67" s="108">
        <f>SUM(T62:T66)</f>
        <v>0</v>
      </c>
      <c r="U67" s="27"/>
      <c r="W67" s="109" t="s">
        <v>76</v>
      </c>
      <c r="X67" s="108">
        <f>SUM(X62:X66)</f>
        <v>0</v>
      </c>
      <c r="Y67" s="27"/>
      <c r="AB67" s="109" t="s">
        <v>76</v>
      </c>
      <c r="AC67" s="108">
        <f>SUM(AC62:AC66)</f>
        <v>0</v>
      </c>
      <c r="AD67" s="27"/>
    </row>
    <row r="68" spans="1:30" ht="14.25">
      <c r="A68" s="27" t="s">
        <v>622</v>
      </c>
      <c r="B68" s="110"/>
      <c r="C68" s="27"/>
      <c r="E68" s="27" t="s">
        <v>622</v>
      </c>
      <c r="F68" s="110"/>
      <c r="G68" s="27"/>
      <c r="J68" s="27" t="s">
        <v>622</v>
      </c>
      <c r="K68" s="110">
        <v>120000</v>
      </c>
      <c r="L68" s="27"/>
      <c r="N68" s="27" t="s">
        <v>622</v>
      </c>
      <c r="O68" s="110"/>
      <c r="P68" s="27"/>
      <c r="S68" s="27" t="s">
        <v>622</v>
      </c>
      <c r="T68" s="110"/>
      <c r="U68" s="27"/>
      <c r="W68" s="27" t="s">
        <v>622</v>
      </c>
      <c r="X68" s="110"/>
      <c r="Y68" s="27"/>
      <c r="AB68" s="27" t="s">
        <v>622</v>
      </c>
      <c r="AC68" s="110"/>
      <c r="AD68" s="27"/>
    </row>
    <row r="69" spans="1:30" ht="14.25">
      <c r="A69" s="27"/>
      <c r="B69" s="110"/>
      <c r="C69" s="27"/>
      <c r="E69" s="27"/>
      <c r="F69" s="110"/>
      <c r="G69" s="27"/>
      <c r="J69" s="27"/>
      <c r="K69" s="110"/>
      <c r="L69" s="27"/>
      <c r="N69" s="27"/>
      <c r="O69" s="110"/>
      <c r="P69" s="27"/>
      <c r="S69" s="27"/>
      <c r="T69" s="110"/>
      <c r="U69" s="27"/>
      <c r="W69" s="27"/>
      <c r="X69" s="110"/>
      <c r="Y69" s="27"/>
      <c r="AB69" s="27"/>
      <c r="AC69" s="110"/>
      <c r="AD69" s="27"/>
    </row>
    <row r="70" spans="1:30" ht="14.25">
      <c r="A70" s="27" t="s">
        <v>623</v>
      </c>
      <c r="B70" s="110"/>
      <c r="C70" s="27"/>
      <c r="E70" s="27" t="s">
        <v>623</v>
      </c>
      <c r="F70" s="110"/>
      <c r="G70" s="27"/>
      <c r="J70" s="27" t="s">
        <v>623</v>
      </c>
      <c r="K70" s="110">
        <v>1000000</v>
      </c>
      <c r="L70" s="27"/>
      <c r="N70" s="27" t="s">
        <v>623</v>
      </c>
      <c r="O70" s="110"/>
      <c r="P70" s="27"/>
      <c r="S70" s="27" t="s">
        <v>623</v>
      </c>
      <c r="T70" s="110"/>
      <c r="U70" s="27"/>
      <c r="W70" s="27" t="s">
        <v>623</v>
      </c>
      <c r="X70" s="110"/>
      <c r="Y70" s="27"/>
      <c r="AB70" s="27" t="s">
        <v>623</v>
      </c>
      <c r="AC70" s="110"/>
      <c r="AD70" s="27"/>
    </row>
    <row r="71" spans="1:30" ht="14.25">
      <c r="A71" s="27"/>
      <c r="B71" s="110"/>
      <c r="C71" s="27"/>
      <c r="E71" s="27"/>
      <c r="F71" s="110"/>
      <c r="G71" s="27"/>
      <c r="J71" s="27"/>
      <c r="K71" s="110"/>
      <c r="L71" s="27"/>
      <c r="N71" s="27"/>
      <c r="O71" s="110"/>
      <c r="P71" s="27"/>
      <c r="S71" s="27"/>
      <c r="T71" s="110"/>
      <c r="U71" s="27"/>
      <c r="W71" s="27"/>
      <c r="X71" s="110"/>
      <c r="Y71" s="27"/>
      <c r="AB71" s="27"/>
      <c r="AC71" s="110"/>
      <c r="AD71" s="27"/>
    </row>
    <row r="72" spans="1:30" ht="14.25">
      <c r="A72" s="109" t="s">
        <v>82</v>
      </c>
      <c r="B72" s="108">
        <f>SUM(B68:B71)</f>
        <v>0</v>
      </c>
      <c r="C72" s="109"/>
      <c r="E72" s="109" t="s">
        <v>82</v>
      </c>
      <c r="F72" s="108">
        <f>SUM(F68:F71)</f>
        <v>0</v>
      </c>
      <c r="G72" s="109"/>
      <c r="J72" s="109" t="s">
        <v>82</v>
      </c>
      <c r="K72" s="108">
        <f>SUM(K68:K71)</f>
        <v>1120000</v>
      </c>
      <c r="L72" s="109"/>
      <c r="N72" s="109" t="s">
        <v>82</v>
      </c>
      <c r="O72" s="108">
        <f>SUM(O68:O71)</f>
        <v>0</v>
      </c>
      <c r="P72" s="109"/>
      <c r="S72" s="109" t="s">
        <v>82</v>
      </c>
      <c r="T72" s="108">
        <f>SUM(T68:T71)</f>
        <v>0</v>
      </c>
      <c r="U72" s="109"/>
      <c r="W72" s="109" t="s">
        <v>82</v>
      </c>
      <c r="X72" s="108">
        <f>SUM(X68:X71)</f>
        <v>0</v>
      </c>
      <c r="Y72" s="109"/>
      <c r="AB72" s="109" t="s">
        <v>82</v>
      </c>
      <c r="AC72" s="108">
        <f>SUM(AC68:AC71)</f>
        <v>0</v>
      </c>
      <c r="AD72" s="109"/>
    </row>
    <row r="73" spans="1:30" ht="14.25">
      <c r="A73" s="27" t="s">
        <v>624</v>
      </c>
      <c r="B73" s="110">
        <f>(B7+B20+B30+B36+B40+B44+B48+B50+B61+B66)*0.27</f>
        <v>197100</v>
      </c>
      <c r="C73" s="27"/>
      <c r="E73" s="27" t="s">
        <v>624</v>
      </c>
      <c r="F73" s="110">
        <v>269730</v>
      </c>
      <c r="G73" s="27"/>
      <c r="J73" s="27" t="s">
        <v>624</v>
      </c>
      <c r="K73" s="110">
        <v>4183650</v>
      </c>
      <c r="L73" s="27"/>
      <c r="N73" s="27" t="s">
        <v>624</v>
      </c>
      <c r="O73" s="110"/>
      <c r="P73" s="27"/>
      <c r="S73" s="27" t="s">
        <v>624</v>
      </c>
      <c r="T73" s="110">
        <f>(T7+T20+T30+T36+T40+T44+T48+T50+T61+T66)*0.27</f>
        <v>0</v>
      </c>
      <c r="U73" s="27"/>
      <c r="W73" s="27" t="s">
        <v>624</v>
      </c>
      <c r="X73" s="110">
        <f>(X7+X20+X30+X36+X40+X44+X48+X50+X61+X66)*0.27</f>
        <v>0</v>
      </c>
      <c r="Y73" s="27"/>
      <c r="AB73" s="27" t="s">
        <v>624</v>
      </c>
      <c r="AC73" s="110">
        <f>(AC7+AC20+AC30+AC36+AC40+AC44+AC48+AC50+AC61+AC66)*0.27</f>
        <v>0</v>
      </c>
      <c r="AD73" s="27"/>
    </row>
    <row r="74" spans="1:30" ht="14.25">
      <c r="A74" s="27"/>
      <c r="B74" s="110"/>
      <c r="C74" s="27"/>
      <c r="E74" s="27"/>
      <c r="F74" s="110"/>
      <c r="G74" s="27"/>
      <c r="J74" s="27"/>
      <c r="K74" s="110"/>
      <c r="L74" s="27"/>
      <c r="N74" s="27"/>
      <c r="O74" s="110"/>
      <c r="P74" s="27"/>
      <c r="S74" s="27"/>
      <c r="T74" s="110"/>
      <c r="U74" s="27"/>
      <c r="W74" s="27"/>
      <c r="X74" s="110"/>
      <c r="Y74" s="27"/>
      <c r="AB74" s="27"/>
      <c r="AC74" s="110"/>
      <c r="AD74" s="27"/>
    </row>
    <row r="75" spans="1:30" ht="14.25">
      <c r="A75" s="109" t="s">
        <v>84</v>
      </c>
      <c r="B75" s="108">
        <f>SUM(B73)</f>
        <v>197100</v>
      </c>
      <c r="C75" s="27"/>
      <c r="E75" s="109" t="s">
        <v>84</v>
      </c>
      <c r="F75" s="108">
        <f>SUM(F73)</f>
        <v>269730</v>
      </c>
      <c r="G75" s="27"/>
      <c r="J75" s="109" t="s">
        <v>84</v>
      </c>
      <c r="K75" s="108">
        <f>SUM(K73)</f>
        <v>4183650</v>
      </c>
      <c r="L75" s="27"/>
      <c r="N75" s="109" t="s">
        <v>84</v>
      </c>
      <c r="O75" s="108">
        <f>SUM(O73)</f>
        <v>0</v>
      </c>
      <c r="P75" s="27"/>
      <c r="S75" s="109" t="s">
        <v>84</v>
      </c>
      <c r="T75" s="108">
        <f>SUM(T73)</f>
        <v>0</v>
      </c>
      <c r="U75" s="27"/>
      <c r="W75" s="109" t="s">
        <v>84</v>
      </c>
      <c r="X75" s="108">
        <f>SUM(X73)</f>
        <v>0</v>
      </c>
      <c r="Y75" s="27"/>
      <c r="AB75" s="109" t="s">
        <v>84</v>
      </c>
      <c r="AC75" s="108">
        <f>SUM(AC73)</f>
        <v>0</v>
      </c>
      <c r="AD75" s="27"/>
    </row>
    <row r="76" spans="1:30" ht="14.25">
      <c r="A76" s="27" t="s">
        <v>625</v>
      </c>
      <c r="B76" s="110"/>
      <c r="C76" s="27"/>
      <c r="E76" s="27" t="s">
        <v>625</v>
      </c>
      <c r="F76" s="110"/>
      <c r="G76" s="27"/>
      <c r="J76" s="27" t="s">
        <v>625</v>
      </c>
      <c r="K76" s="110"/>
      <c r="L76" s="27"/>
      <c r="N76" s="27" t="s">
        <v>625</v>
      </c>
      <c r="O76" s="110"/>
      <c r="P76" s="27"/>
      <c r="S76" s="27" t="s">
        <v>625</v>
      </c>
      <c r="T76" s="110"/>
      <c r="U76" s="27"/>
      <c r="W76" s="27" t="s">
        <v>625</v>
      </c>
      <c r="X76" s="110"/>
      <c r="Y76" s="27"/>
      <c r="AB76" s="27" t="s">
        <v>625</v>
      </c>
      <c r="AC76" s="110"/>
      <c r="AD76" s="27"/>
    </row>
    <row r="77" spans="1:30" ht="14.25">
      <c r="A77" s="109" t="s">
        <v>626</v>
      </c>
      <c r="B77" s="110">
        <v>30000</v>
      </c>
      <c r="C77" s="27"/>
      <c r="E77" s="109" t="s">
        <v>626</v>
      </c>
      <c r="F77" s="110"/>
      <c r="G77" s="27"/>
      <c r="J77" s="109" t="s">
        <v>626</v>
      </c>
      <c r="K77" s="110">
        <v>75000</v>
      </c>
      <c r="L77" s="27"/>
      <c r="N77" s="109" t="s">
        <v>626</v>
      </c>
      <c r="O77" s="110"/>
      <c r="P77" s="27"/>
      <c r="S77" s="109" t="s">
        <v>626</v>
      </c>
      <c r="T77" s="110"/>
      <c r="U77" s="27"/>
      <c r="W77" s="109" t="s">
        <v>626</v>
      </c>
      <c r="X77" s="110"/>
      <c r="Y77" s="27"/>
      <c r="AB77" s="109" t="s">
        <v>626</v>
      </c>
      <c r="AC77" s="110"/>
      <c r="AD77" s="27"/>
    </row>
    <row r="78" spans="1:30" ht="14.25">
      <c r="A78" s="109" t="s">
        <v>90</v>
      </c>
      <c r="B78" s="108">
        <f>SUM(B76:B77)</f>
        <v>30000</v>
      </c>
      <c r="C78" s="27"/>
      <c r="E78" s="109" t="s">
        <v>90</v>
      </c>
      <c r="F78" s="108">
        <f>SUM(F76:F77)</f>
        <v>0</v>
      </c>
      <c r="G78" s="27"/>
      <c r="J78" s="109" t="s">
        <v>90</v>
      </c>
      <c r="K78" s="108">
        <f>SUM(K76:K77)</f>
        <v>75000</v>
      </c>
      <c r="L78" s="27"/>
      <c r="N78" s="109" t="s">
        <v>90</v>
      </c>
      <c r="O78" s="108">
        <f>SUM(O76:O77)</f>
        <v>0</v>
      </c>
      <c r="P78" s="27"/>
      <c r="S78" s="109" t="s">
        <v>90</v>
      </c>
      <c r="T78" s="108">
        <f>SUM(T76:T77)</f>
        <v>0</v>
      </c>
      <c r="U78" s="27"/>
      <c r="W78" s="109" t="s">
        <v>90</v>
      </c>
      <c r="X78" s="108">
        <f>SUM(X76:X77)</f>
        <v>0</v>
      </c>
      <c r="Y78" s="27"/>
      <c r="AB78" s="109" t="s">
        <v>90</v>
      </c>
      <c r="AC78" s="108">
        <f>SUM(AC76:AC77)</f>
        <v>0</v>
      </c>
      <c r="AD78" s="27"/>
    </row>
    <row r="79" spans="1:30" ht="14.25">
      <c r="A79" s="109" t="s">
        <v>92</v>
      </c>
      <c r="B79" s="108">
        <f>+B78+B75+B72+B67+B61+B50+B48+B44+B40+B36+B30+B20+B7</f>
        <v>957100</v>
      </c>
      <c r="C79" s="109" t="s">
        <v>627</v>
      </c>
      <c r="E79" s="109" t="s">
        <v>92</v>
      </c>
      <c r="F79" s="108">
        <f>+F78+F75+F72+F67+F61+F50+F48+F44+F40+F36+F30+F20+F7</f>
        <v>1429730</v>
      </c>
      <c r="G79" s="109" t="s">
        <v>627</v>
      </c>
      <c r="J79" s="109" t="s">
        <v>92</v>
      </c>
      <c r="K79" s="108">
        <f>+K78+K75+K72+K67+K61+K50+K48+K44+K40+K36+K30+K20+K7</f>
        <v>20808650</v>
      </c>
      <c r="L79" s="109" t="s">
        <v>627</v>
      </c>
      <c r="N79" s="109" t="s">
        <v>92</v>
      </c>
      <c r="O79" s="108">
        <f>+O78+O75+O72+O67+O61+O50+O48+O44+O40+O36+O30+O20+O7</f>
        <v>0</v>
      </c>
      <c r="P79" s="109" t="s">
        <v>627</v>
      </c>
      <c r="S79" s="109" t="s">
        <v>92</v>
      </c>
      <c r="T79" s="108">
        <f>+T78+T75+T72+T67+T61+T50+T48+T44+T40+T36+T30+T20+T7</f>
        <v>0</v>
      </c>
      <c r="U79" s="109" t="s">
        <v>627</v>
      </c>
      <c r="W79" s="109" t="s">
        <v>92</v>
      </c>
      <c r="X79" s="108">
        <f>+X78+X75+X72+X67+X61+X50+X48+X44+X40+X36+X30+X20+X7</f>
        <v>0</v>
      </c>
      <c r="Y79" s="109" t="s">
        <v>627</v>
      </c>
      <c r="AB79" s="109" t="s">
        <v>92</v>
      </c>
      <c r="AC79" s="108">
        <f>+AC78+AC75+AC72+AC67+AC61+AC50+AC48+AC44+AC40+AC36+AC30+AC20+AC7</f>
        <v>0</v>
      </c>
      <c r="AD79" s="109" t="s">
        <v>627</v>
      </c>
    </row>
    <row r="80" spans="1:30" ht="14.25">
      <c r="A80" s="113" t="s">
        <v>628</v>
      </c>
      <c r="B80" s="110"/>
      <c r="C80" s="114"/>
      <c r="E80" s="113" t="s">
        <v>628</v>
      </c>
      <c r="F80" s="110"/>
      <c r="G80" s="114"/>
      <c r="J80" s="113" t="s">
        <v>628</v>
      </c>
      <c r="K80" s="110"/>
      <c r="L80" s="114"/>
      <c r="N80" s="113" t="s">
        <v>628</v>
      </c>
      <c r="O80" s="110"/>
      <c r="P80" s="114"/>
      <c r="S80" s="113" t="s">
        <v>628</v>
      </c>
      <c r="T80" s="110"/>
      <c r="U80" s="114"/>
      <c r="W80" s="113" t="s">
        <v>628</v>
      </c>
      <c r="X80" s="110"/>
      <c r="Y80" s="114"/>
      <c r="AB80" s="113" t="s">
        <v>628</v>
      </c>
      <c r="AC80" s="110"/>
      <c r="AD80" s="114"/>
    </row>
    <row r="81" spans="1:30" ht="14.25">
      <c r="A81" s="113"/>
      <c r="B81" s="110"/>
      <c r="C81" s="114"/>
      <c r="E81" s="113"/>
      <c r="F81" s="110"/>
      <c r="G81" s="114"/>
      <c r="J81" s="113"/>
      <c r="K81" s="110"/>
      <c r="L81" s="114"/>
      <c r="N81" s="113"/>
      <c r="O81" s="110"/>
      <c r="P81" s="114"/>
      <c r="S81" s="113"/>
      <c r="T81" s="110"/>
      <c r="U81" s="114"/>
      <c r="W81" s="113"/>
      <c r="X81" s="110"/>
      <c r="Y81" s="114"/>
      <c r="AB81" s="113"/>
      <c r="AC81" s="110"/>
      <c r="AD81" s="114"/>
    </row>
    <row r="82" spans="1:30" ht="14.25">
      <c r="A82" s="113"/>
      <c r="B82" s="110"/>
      <c r="C82" s="114"/>
      <c r="E82" s="113"/>
      <c r="F82" s="110"/>
      <c r="G82" s="114"/>
      <c r="J82" s="113"/>
      <c r="K82" s="110"/>
      <c r="L82" s="114"/>
      <c r="N82" s="113"/>
      <c r="O82" s="110"/>
      <c r="P82" s="114"/>
      <c r="S82" s="113"/>
      <c r="T82" s="110"/>
      <c r="U82" s="114"/>
      <c r="W82" s="113"/>
      <c r="X82" s="110"/>
      <c r="Y82" s="114"/>
      <c r="AB82" s="113"/>
      <c r="AC82" s="110"/>
      <c r="AD82" s="114"/>
    </row>
    <row r="83" spans="1:30" ht="14.25">
      <c r="A83" s="27"/>
      <c r="B83" s="110"/>
      <c r="C83" s="114"/>
      <c r="E83" s="27"/>
      <c r="F83" s="110"/>
      <c r="G83" s="114"/>
      <c r="J83" s="27"/>
      <c r="K83" s="110"/>
      <c r="L83" s="114"/>
      <c r="N83" s="27"/>
      <c r="O83" s="110"/>
      <c r="P83" s="114"/>
      <c r="S83" s="27"/>
      <c r="T83" s="110"/>
      <c r="U83" s="114"/>
      <c r="W83" s="27"/>
      <c r="X83" s="110"/>
      <c r="Y83" s="114"/>
      <c r="AB83" s="27"/>
      <c r="AC83" s="110"/>
      <c r="AD83" s="114"/>
    </row>
    <row r="84" spans="1:30" ht="14.25">
      <c r="A84" s="113" t="s">
        <v>133</v>
      </c>
      <c r="B84" s="108">
        <f>SUM(B80:B83)</f>
        <v>0</v>
      </c>
      <c r="C84" s="27" t="s">
        <v>629</v>
      </c>
      <c r="E84" s="113" t="s">
        <v>133</v>
      </c>
      <c r="F84" s="108">
        <f>SUM(F80:F83)</f>
        <v>0</v>
      </c>
      <c r="G84" s="27" t="s">
        <v>629</v>
      </c>
      <c r="J84" s="113" t="s">
        <v>133</v>
      </c>
      <c r="K84" s="108">
        <f>SUM(K80:K83)</f>
        <v>0</v>
      </c>
      <c r="L84" s="27" t="s">
        <v>629</v>
      </c>
      <c r="N84" s="113" t="s">
        <v>133</v>
      </c>
      <c r="O84" s="108">
        <f>SUM(O80:O83)</f>
        <v>0</v>
      </c>
      <c r="P84" s="27" t="s">
        <v>629</v>
      </c>
      <c r="S84" s="113" t="s">
        <v>133</v>
      </c>
      <c r="T84" s="108">
        <f>SUM(T80:T83)</f>
        <v>0</v>
      </c>
      <c r="U84" s="27" t="s">
        <v>629</v>
      </c>
      <c r="W84" s="113" t="s">
        <v>133</v>
      </c>
      <c r="X84" s="108">
        <f>SUM(X80:X83)</f>
        <v>0</v>
      </c>
      <c r="Y84" s="27" t="s">
        <v>629</v>
      </c>
      <c r="AB84" s="113" t="s">
        <v>133</v>
      </c>
      <c r="AC84" s="108">
        <f>SUM(AC80:AC83)</f>
        <v>0</v>
      </c>
      <c r="AD84" s="27" t="s">
        <v>629</v>
      </c>
    </row>
    <row r="85" spans="1:30" ht="14.25">
      <c r="A85" s="113" t="s">
        <v>630</v>
      </c>
      <c r="B85" s="110"/>
      <c r="C85" s="27"/>
      <c r="E85" s="113" t="s">
        <v>630</v>
      </c>
      <c r="F85" s="110"/>
      <c r="G85" s="27"/>
      <c r="J85" s="113" t="s">
        <v>630</v>
      </c>
      <c r="K85" s="110"/>
      <c r="L85" s="27"/>
      <c r="N85" s="113" t="s">
        <v>630</v>
      </c>
      <c r="O85" s="110"/>
      <c r="P85" s="27"/>
      <c r="S85" s="113" t="s">
        <v>630</v>
      </c>
      <c r="T85" s="110"/>
      <c r="U85" s="27"/>
      <c r="W85" s="113" t="s">
        <v>630</v>
      </c>
      <c r="X85" s="110"/>
      <c r="Y85" s="27"/>
      <c r="AB85" s="113" t="s">
        <v>630</v>
      </c>
      <c r="AC85" s="110"/>
      <c r="AD85" s="27"/>
    </row>
    <row r="86" spans="1:30" ht="14.25">
      <c r="A86" s="113"/>
      <c r="B86" s="110"/>
      <c r="C86" s="27"/>
      <c r="E86" s="113"/>
      <c r="F86" s="110"/>
      <c r="G86" s="27"/>
      <c r="J86" s="113"/>
      <c r="K86" s="110"/>
      <c r="L86" s="27"/>
      <c r="N86" s="113"/>
      <c r="O86" s="110"/>
      <c r="P86" s="27"/>
      <c r="S86" s="113"/>
      <c r="T86" s="110"/>
      <c r="U86" s="27"/>
      <c r="W86" s="113"/>
      <c r="X86" s="110"/>
      <c r="Y86" s="27"/>
      <c r="AB86" s="113"/>
      <c r="AC86" s="110"/>
      <c r="AD86" s="27"/>
    </row>
    <row r="87" spans="1:30" ht="14.25">
      <c r="A87" s="113"/>
      <c r="B87" s="110"/>
      <c r="C87" s="27"/>
      <c r="E87" s="113"/>
      <c r="F87" s="110"/>
      <c r="G87" s="27"/>
      <c r="J87" s="113"/>
      <c r="K87" s="110"/>
      <c r="L87" s="27"/>
      <c r="N87" s="113"/>
      <c r="O87" s="110"/>
      <c r="P87" s="27"/>
      <c r="S87" s="113"/>
      <c r="T87" s="110"/>
      <c r="U87" s="27"/>
      <c r="W87" s="113"/>
      <c r="X87" s="110"/>
      <c r="Y87" s="27"/>
      <c r="AB87" s="113"/>
      <c r="AC87" s="110"/>
      <c r="AD87" s="27"/>
    </row>
    <row r="88" spans="1:30" ht="14.25">
      <c r="A88" s="27"/>
      <c r="B88" s="110"/>
      <c r="C88" s="27"/>
      <c r="E88" s="27"/>
      <c r="F88" s="110"/>
      <c r="G88" s="27"/>
      <c r="J88" s="27"/>
      <c r="K88" s="110"/>
      <c r="L88" s="27"/>
      <c r="N88" s="27"/>
      <c r="O88" s="110"/>
      <c r="P88" s="27"/>
      <c r="S88" s="27"/>
      <c r="T88" s="110"/>
      <c r="U88" s="27"/>
      <c r="W88" s="27"/>
      <c r="X88" s="110"/>
      <c r="Y88" s="27"/>
      <c r="AB88" s="27"/>
      <c r="AC88" s="110"/>
      <c r="AD88" s="27"/>
    </row>
    <row r="89" spans="1:30" ht="14.25">
      <c r="A89" s="109" t="s">
        <v>142</v>
      </c>
      <c r="B89" s="108">
        <f>SUM(B85:B88)</f>
        <v>0</v>
      </c>
      <c r="C89" s="109" t="s">
        <v>631</v>
      </c>
      <c r="E89" s="109" t="s">
        <v>142</v>
      </c>
      <c r="F89" s="108">
        <f>SUM(F85:F88)</f>
        <v>0</v>
      </c>
      <c r="G89" s="109" t="s">
        <v>631</v>
      </c>
      <c r="J89" s="109" t="s">
        <v>142</v>
      </c>
      <c r="K89" s="108">
        <f>SUM(K85:K88)</f>
        <v>0</v>
      </c>
      <c r="L89" s="109" t="s">
        <v>631</v>
      </c>
      <c r="N89" s="109" t="s">
        <v>142</v>
      </c>
      <c r="O89" s="108">
        <f>SUM(O85:O88)</f>
        <v>0</v>
      </c>
      <c r="P89" s="109" t="s">
        <v>631</v>
      </c>
      <c r="S89" s="109" t="s">
        <v>142</v>
      </c>
      <c r="T89" s="108">
        <f>SUM(T85:T88)</f>
        <v>0</v>
      </c>
      <c r="U89" s="109" t="s">
        <v>631</v>
      </c>
      <c r="W89" s="109" t="s">
        <v>142</v>
      </c>
      <c r="X89" s="108">
        <f>SUM(X85:X88)</f>
        <v>0</v>
      </c>
      <c r="Y89" s="109" t="s">
        <v>631</v>
      </c>
      <c r="AB89" s="109" t="s">
        <v>142</v>
      </c>
      <c r="AC89" s="108">
        <f>SUM(AC85:AC88)</f>
        <v>0</v>
      </c>
      <c r="AD89" s="109" t="s">
        <v>631</v>
      </c>
    </row>
  </sheetData>
  <sheetProtection/>
  <printOptions/>
  <pageMargins left="0.7" right="0.7" top="0.75" bottom="0.75" header="0.3" footer="0.3"/>
  <pageSetup horizontalDpi="600" verticalDpi="600" orientation="portrait" paperSize="9" scale="51" r:id="rId1"/>
  <colBreaks count="4" manualBreakCount="4">
    <brk id="4" max="65535" man="1"/>
    <brk id="9" max="65535" man="1"/>
    <brk id="13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workbookViewId="0" topLeftCell="A1">
      <selection activeCell="K1" sqref="K1:P16384"/>
    </sheetView>
  </sheetViews>
  <sheetFormatPr defaultColWidth="9.140625" defaultRowHeight="15"/>
  <cols>
    <col min="1" max="1" width="85.140625" style="0" customWidth="1"/>
    <col min="3" max="3" width="11.421875" style="0" customWidth="1"/>
    <col min="4" max="5" width="12.28125" style="0" customWidth="1"/>
    <col min="6" max="6" width="9.7109375" style="0" customWidth="1"/>
    <col min="7" max="7" width="11.00390625" style="0" customWidth="1"/>
    <col min="8" max="8" width="14.00390625" style="106" customWidth="1"/>
    <col min="9" max="9" width="14.00390625" style="0" hidden="1" customWidth="1"/>
    <col min="10" max="10" width="11.8515625" style="0" hidden="1" customWidth="1"/>
    <col min="11" max="11" width="12.28125" style="0" hidden="1" customWidth="1"/>
    <col min="12" max="14" width="11.8515625" style="0" hidden="1" customWidth="1"/>
    <col min="15" max="16" width="12.140625" style="0" hidden="1" customWidth="1"/>
  </cols>
  <sheetData>
    <row r="1" spans="1:9" ht="24" customHeight="1">
      <c r="A1" s="139" t="s">
        <v>645</v>
      </c>
      <c r="B1" s="139"/>
      <c r="C1" s="139"/>
      <c r="D1" s="139"/>
      <c r="E1" s="139"/>
      <c r="F1" s="139"/>
      <c r="G1" s="95"/>
      <c r="H1" s="94"/>
      <c r="I1" s="94"/>
    </row>
    <row r="2" spans="1:11" ht="24" customHeight="1">
      <c r="A2" s="136" t="s">
        <v>592</v>
      </c>
      <c r="B2" s="137"/>
      <c r="C2" s="137"/>
      <c r="D2" s="137"/>
      <c r="E2" s="137"/>
      <c r="F2" s="137"/>
      <c r="G2" s="137"/>
      <c r="H2" s="138"/>
      <c r="I2" s="121"/>
      <c r="K2" s="68"/>
    </row>
    <row r="3" ht="10.5" customHeight="1">
      <c r="A3" s="47"/>
    </row>
    <row r="4" spans="1:7" ht="62.25" customHeight="1">
      <c r="A4" s="73" t="s">
        <v>581</v>
      </c>
      <c r="C4" s="97" t="s">
        <v>590</v>
      </c>
      <c r="D4" s="97" t="s">
        <v>589</v>
      </c>
      <c r="E4" s="97" t="s">
        <v>588</v>
      </c>
      <c r="F4" s="97" t="s">
        <v>642</v>
      </c>
      <c r="G4" s="97" t="s">
        <v>591</v>
      </c>
    </row>
    <row r="5" spans="1:16" ht="39.75">
      <c r="A5" s="2" t="s">
        <v>17</v>
      </c>
      <c r="B5" s="3" t="s">
        <v>15</v>
      </c>
      <c r="C5" s="92" t="s">
        <v>7</v>
      </c>
      <c r="D5" s="92" t="s">
        <v>7</v>
      </c>
      <c r="E5" s="92" t="s">
        <v>7</v>
      </c>
      <c r="F5" s="92" t="s">
        <v>7</v>
      </c>
      <c r="G5" s="92" t="s">
        <v>7</v>
      </c>
      <c r="H5" s="128" t="s">
        <v>647</v>
      </c>
      <c r="I5" s="116" t="s">
        <v>648</v>
      </c>
      <c r="J5" s="116" t="s">
        <v>649</v>
      </c>
      <c r="K5" s="123" t="s">
        <v>650</v>
      </c>
      <c r="L5" s="123" t="s">
        <v>651</v>
      </c>
      <c r="M5" s="123" t="s">
        <v>652</v>
      </c>
      <c r="N5" s="123" t="s">
        <v>653</v>
      </c>
      <c r="O5" s="123" t="s">
        <v>654</v>
      </c>
      <c r="P5" s="123" t="s">
        <v>655</v>
      </c>
    </row>
    <row r="6" spans="1:16" ht="15" customHeight="1">
      <c r="A6" s="31" t="s">
        <v>189</v>
      </c>
      <c r="B6" s="6" t="s">
        <v>190</v>
      </c>
      <c r="C6" s="99"/>
      <c r="D6" s="99"/>
      <c r="E6" s="99"/>
      <c r="F6" s="99"/>
      <c r="G6" s="99"/>
      <c r="H6" s="129">
        <f>SUM(C6:F6)</f>
        <v>0</v>
      </c>
      <c r="I6" s="99"/>
      <c r="J6" s="110"/>
      <c r="K6" s="99"/>
      <c r="L6" s="99"/>
      <c r="M6" s="99"/>
      <c r="N6" s="99"/>
      <c r="O6" s="99"/>
      <c r="P6" s="110"/>
    </row>
    <row r="7" spans="1:16" ht="15" customHeight="1">
      <c r="A7" s="5" t="s">
        <v>191</v>
      </c>
      <c r="B7" s="6" t="s">
        <v>192</v>
      </c>
      <c r="C7" s="99"/>
      <c r="D7" s="99"/>
      <c r="E7" s="99"/>
      <c r="F7" s="99"/>
      <c r="G7" s="99"/>
      <c r="H7" s="129">
        <f aca="true" t="shared" si="0" ref="H7:H70">SUM(C7:F7)</f>
        <v>0</v>
      </c>
      <c r="I7" s="99"/>
      <c r="J7" s="110"/>
      <c r="K7" s="99"/>
      <c r="L7" s="99"/>
      <c r="M7" s="99"/>
      <c r="N7" s="99"/>
      <c r="O7" s="99"/>
      <c r="P7" s="110"/>
    </row>
    <row r="8" spans="1:16" ht="15" customHeight="1">
      <c r="A8" s="5" t="s">
        <v>193</v>
      </c>
      <c r="B8" s="6" t="s">
        <v>194</v>
      </c>
      <c r="C8" s="99"/>
      <c r="D8" s="99"/>
      <c r="E8" s="99"/>
      <c r="F8" s="99"/>
      <c r="G8" s="99"/>
      <c r="H8" s="129">
        <f t="shared" si="0"/>
        <v>0</v>
      </c>
      <c r="I8" s="99"/>
      <c r="J8" s="110"/>
      <c r="K8" s="99"/>
      <c r="L8" s="99"/>
      <c r="M8" s="99"/>
      <c r="N8" s="99"/>
      <c r="O8" s="99"/>
      <c r="P8" s="110"/>
    </row>
    <row r="9" spans="1:16" ht="15" customHeight="1">
      <c r="A9" s="5" t="s">
        <v>195</v>
      </c>
      <c r="B9" s="6" t="s">
        <v>196</v>
      </c>
      <c r="C9" s="99"/>
      <c r="D9" s="99"/>
      <c r="E9" s="99"/>
      <c r="F9" s="99"/>
      <c r="G9" s="99"/>
      <c r="H9" s="129">
        <f t="shared" si="0"/>
        <v>0</v>
      </c>
      <c r="I9" s="99"/>
      <c r="J9" s="110"/>
      <c r="K9" s="99"/>
      <c r="L9" s="99"/>
      <c r="M9" s="99"/>
      <c r="N9" s="99"/>
      <c r="O9" s="99"/>
      <c r="P9" s="110"/>
    </row>
    <row r="10" spans="1:16" ht="15" customHeight="1">
      <c r="A10" s="5" t="s">
        <v>197</v>
      </c>
      <c r="B10" s="6" t="s">
        <v>198</v>
      </c>
      <c r="C10" s="99"/>
      <c r="D10" s="99"/>
      <c r="E10" s="99"/>
      <c r="F10" s="99"/>
      <c r="G10" s="99"/>
      <c r="H10" s="129">
        <f t="shared" si="0"/>
        <v>0</v>
      </c>
      <c r="I10" s="99"/>
      <c r="J10" s="110"/>
      <c r="K10" s="99"/>
      <c r="L10" s="99"/>
      <c r="M10" s="99"/>
      <c r="N10" s="99"/>
      <c r="O10" s="99"/>
      <c r="P10" s="110"/>
    </row>
    <row r="11" spans="1:16" ht="15" customHeight="1">
      <c r="A11" s="5" t="s">
        <v>199</v>
      </c>
      <c r="B11" s="6" t="s">
        <v>200</v>
      </c>
      <c r="C11" s="99"/>
      <c r="D11" s="99"/>
      <c r="E11" s="99"/>
      <c r="F11" s="99"/>
      <c r="G11" s="99"/>
      <c r="H11" s="129">
        <f t="shared" si="0"/>
        <v>0</v>
      </c>
      <c r="I11" s="99"/>
      <c r="J11" s="110"/>
      <c r="K11" s="99"/>
      <c r="L11" s="99"/>
      <c r="M11" s="99"/>
      <c r="N11" s="99"/>
      <c r="O11" s="99"/>
      <c r="P11" s="110"/>
    </row>
    <row r="12" spans="1:16" ht="15" customHeight="1">
      <c r="A12" s="7" t="s">
        <v>439</v>
      </c>
      <c r="B12" s="8" t="s">
        <v>201</v>
      </c>
      <c r="C12" s="99">
        <f>SUM(C6:C11)</f>
        <v>0</v>
      </c>
      <c r="D12" s="99">
        <f>SUM(D6:D11)</f>
        <v>0</v>
      </c>
      <c r="E12" s="99">
        <f>SUM(E6:E11)</f>
        <v>0</v>
      </c>
      <c r="F12" s="99">
        <f>SUM(F6:F11)</f>
        <v>0</v>
      </c>
      <c r="G12" s="99">
        <f>SUM(G6:G11)</f>
        <v>0</v>
      </c>
      <c r="H12" s="129">
        <f t="shared" si="0"/>
        <v>0</v>
      </c>
      <c r="I12" s="99"/>
      <c r="J12" s="110"/>
      <c r="K12" s="99">
        <f>SUM(K6:K11)</f>
        <v>0</v>
      </c>
      <c r="L12" s="99">
        <f>SUM(L6:L11)</f>
        <v>0</v>
      </c>
      <c r="M12" s="99">
        <f>SUM(M6:M11)</f>
        <v>0</v>
      </c>
      <c r="N12" s="99">
        <f>SUM(N6:N11)</f>
        <v>0</v>
      </c>
      <c r="O12" s="99">
        <f>SUM(O6:O11)</f>
        <v>0</v>
      </c>
      <c r="P12" s="110"/>
    </row>
    <row r="13" spans="1:16" ht="15" customHeight="1">
      <c r="A13" s="5" t="s">
        <v>202</v>
      </c>
      <c r="B13" s="6" t="s">
        <v>203</v>
      </c>
      <c r="C13" s="99"/>
      <c r="D13" s="99"/>
      <c r="E13" s="99"/>
      <c r="F13" s="99"/>
      <c r="G13" s="99"/>
      <c r="H13" s="129">
        <f t="shared" si="0"/>
        <v>0</v>
      </c>
      <c r="I13" s="99"/>
      <c r="J13" s="110"/>
      <c r="K13" s="99"/>
      <c r="L13" s="99"/>
      <c r="M13" s="99"/>
      <c r="N13" s="99"/>
      <c r="O13" s="99"/>
      <c r="P13" s="110"/>
    </row>
    <row r="14" spans="1:16" ht="15" customHeight="1">
      <c r="A14" s="5" t="s">
        <v>204</v>
      </c>
      <c r="B14" s="6" t="s">
        <v>205</v>
      </c>
      <c r="C14" s="99"/>
      <c r="D14" s="99"/>
      <c r="E14" s="99"/>
      <c r="F14" s="99"/>
      <c r="G14" s="99"/>
      <c r="H14" s="129">
        <f t="shared" si="0"/>
        <v>0</v>
      </c>
      <c r="I14" s="99"/>
      <c r="J14" s="110"/>
      <c r="K14" s="99"/>
      <c r="L14" s="99"/>
      <c r="M14" s="99"/>
      <c r="N14" s="99"/>
      <c r="O14" s="99"/>
      <c r="P14" s="110"/>
    </row>
    <row r="15" spans="1:16" ht="15" customHeight="1">
      <c r="A15" s="5" t="s">
        <v>402</v>
      </c>
      <c r="B15" s="6" t="s">
        <v>206</v>
      </c>
      <c r="C15" s="99"/>
      <c r="D15" s="99"/>
      <c r="E15" s="99"/>
      <c r="F15" s="99"/>
      <c r="G15" s="99"/>
      <c r="H15" s="129">
        <f t="shared" si="0"/>
        <v>0</v>
      </c>
      <c r="I15" s="99"/>
      <c r="J15" s="110"/>
      <c r="K15" s="99"/>
      <c r="L15" s="99"/>
      <c r="M15" s="99"/>
      <c r="N15" s="99"/>
      <c r="O15" s="99"/>
      <c r="P15" s="110"/>
    </row>
    <row r="16" spans="1:16" ht="15" customHeight="1">
      <c r="A16" s="5" t="s">
        <v>403</v>
      </c>
      <c r="B16" s="6" t="s">
        <v>207</v>
      </c>
      <c r="C16" s="99"/>
      <c r="D16" s="99"/>
      <c r="E16" s="99"/>
      <c r="F16" s="99"/>
      <c r="G16" s="99"/>
      <c r="H16" s="129">
        <f t="shared" si="0"/>
        <v>0</v>
      </c>
      <c r="I16" s="99"/>
      <c r="J16" s="110"/>
      <c r="K16" s="99"/>
      <c r="L16" s="99"/>
      <c r="M16" s="99"/>
      <c r="N16" s="99"/>
      <c r="O16" s="99"/>
      <c r="P16" s="110"/>
    </row>
    <row r="17" spans="1:16" ht="15" customHeight="1">
      <c r="A17" s="5" t="s">
        <v>404</v>
      </c>
      <c r="B17" s="6" t="s">
        <v>208</v>
      </c>
      <c r="C17" s="99"/>
      <c r="D17" s="99"/>
      <c r="E17" s="99"/>
      <c r="F17" s="99"/>
      <c r="G17" s="99"/>
      <c r="H17" s="129">
        <f t="shared" si="0"/>
        <v>0</v>
      </c>
      <c r="I17" s="99"/>
      <c r="J17" s="110"/>
      <c r="K17" s="99">
        <v>120000</v>
      </c>
      <c r="L17" s="99"/>
      <c r="M17" s="99"/>
      <c r="N17" s="99"/>
      <c r="O17" s="99"/>
      <c r="P17" s="110">
        <v>1000000</v>
      </c>
    </row>
    <row r="18" spans="1:16" ht="15" customHeight="1">
      <c r="A18" s="39" t="s">
        <v>440</v>
      </c>
      <c r="B18" s="49" t="s">
        <v>209</v>
      </c>
      <c r="C18" s="99">
        <f>SUM(C13:C17)</f>
        <v>0</v>
      </c>
      <c r="D18" s="99">
        <f>SUM(D13:D17)</f>
        <v>0</v>
      </c>
      <c r="E18" s="99">
        <f>SUM(E13:E17)</f>
        <v>0</v>
      </c>
      <c r="F18" s="99">
        <f>SUM(F13:F17)</f>
        <v>0</v>
      </c>
      <c r="G18" s="99">
        <f>SUM(G13:G17)</f>
        <v>0</v>
      </c>
      <c r="H18" s="129">
        <f t="shared" si="0"/>
        <v>0</v>
      </c>
      <c r="I18" s="99"/>
      <c r="J18" s="110"/>
      <c r="K18" s="99">
        <f aca="true" t="shared" si="1" ref="K18:P18">SUM(K12:K17)</f>
        <v>120000</v>
      </c>
      <c r="L18" s="99">
        <f t="shared" si="1"/>
        <v>0</v>
      </c>
      <c r="M18" s="99">
        <f t="shared" si="1"/>
        <v>0</v>
      </c>
      <c r="N18" s="99">
        <f t="shared" si="1"/>
        <v>0</v>
      </c>
      <c r="O18" s="99">
        <f t="shared" si="1"/>
        <v>0</v>
      </c>
      <c r="P18" s="99">
        <f t="shared" si="1"/>
        <v>1000000</v>
      </c>
    </row>
    <row r="19" spans="1:16" ht="15" customHeight="1">
      <c r="A19" s="5" t="s">
        <v>408</v>
      </c>
      <c r="B19" s="6" t="s">
        <v>218</v>
      </c>
      <c r="C19" s="99"/>
      <c r="D19" s="99"/>
      <c r="E19" s="99"/>
      <c r="F19" s="99"/>
      <c r="G19" s="99"/>
      <c r="H19" s="129">
        <f t="shared" si="0"/>
        <v>0</v>
      </c>
      <c r="I19" s="99"/>
      <c r="J19" s="110"/>
      <c r="K19" s="99"/>
      <c r="L19" s="99"/>
      <c r="M19" s="99"/>
      <c r="N19" s="99"/>
      <c r="O19" s="99"/>
      <c r="P19" s="110"/>
    </row>
    <row r="20" spans="1:16" ht="15" customHeight="1">
      <c r="A20" s="5" t="s">
        <v>409</v>
      </c>
      <c r="B20" s="6" t="s">
        <v>219</v>
      </c>
      <c r="C20" s="99"/>
      <c r="D20" s="99"/>
      <c r="E20" s="99"/>
      <c r="F20" s="99"/>
      <c r="G20" s="99"/>
      <c r="H20" s="129">
        <f t="shared" si="0"/>
        <v>0</v>
      </c>
      <c r="I20" s="99"/>
      <c r="J20" s="110"/>
      <c r="K20" s="99"/>
      <c r="L20" s="99"/>
      <c r="M20" s="99"/>
      <c r="N20" s="99"/>
      <c r="O20" s="99"/>
      <c r="P20" s="110"/>
    </row>
    <row r="21" spans="1:16" ht="15" customHeight="1">
      <c r="A21" s="7" t="s">
        <v>442</v>
      </c>
      <c r="B21" s="8" t="s">
        <v>220</v>
      </c>
      <c r="C21" s="99">
        <f>SUM(C19:C20)</f>
        <v>0</v>
      </c>
      <c r="D21" s="99">
        <f>SUM(D19:D20)</f>
        <v>0</v>
      </c>
      <c r="E21" s="99">
        <f>SUM(E19:E20)</f>
        <v>0</v>
      </c>
      <c r="F21" s="99">
        <f>SUM(F19:F20)</f>
        <v>0</v>
      </c>
      <c r="G21" s="99">
        <f>SUM(G19:G20)</f>
        <v>0</v>
      </c>
      <c r="H21" s="129">
        <f t="shared" si="0"/>
        <v>0</v>
      </c>
      <c r="I21" s="99"/>
      <c r="J21" s="110"/>
      <c r="K21" s="99">
        <f aca="true" t="shared" si="2" ref="K21:P21">SUM(K19:K20)</f>
        <v>0</v>
      </c>
      <c r="L21" s="99">
        <f t="shared" si="2"/>
        <v>0</v>
      </c>
      <c r="M21" s="99">
        <f t="shared" si="2"/>
        <v>0</v>
      </c>
      <c r="N21" s="99">
        <f t="shared" si="2"/>
        <v>0</v>
      </c>
      <c r="O21" s="99">
        <f t="shared" si="2"/>
        <v>0</v>
      </c>
      <c r="P21" s="99">
        <f t="shared" si="2"/>
        <v>0</v>
      </c>
    </row>
    <row r="22" spans="1:16" ht="15" customHeight="1">
      <c r="A22" s="5" t="s">
        <v>410</v>
      </c>
      <c r="B22" s="6" t="s">
        <v>221</v>
      </c>
      <c r="C22" s="99"/>
      <c r="D22" s="99"/>
      <c r="E22" s="99"/>
      <c r="F22" s="99"/>
      <c r="G22" s="99"/>
      <c r="H22" s="129">
        <f t="shared" si="0"/>
        <v>0</v>
      </c>
      <c r="I22" s="99"/>
      <c r="J22" s="110"/>
      <c r="K22" s="99"/>
      <c r="L22" s="99"/>
      <c r="M22" s="99"/>
      <c r="N22" s="99"/>
      <c r="O22" s="99"/>
      <c r="P22" s="110"/>
    </row>
    <row r="23" spans="1:16" ht="15" customHeight="1">
      <c r="A23" s="5" t="s">
        <v>411</v>
      </c>
      <c r="B23" s="6" t="s">
        <v>222</v>
      </c>
      <c r="C23" s="99"/>
      <c r="D23" s="99"/>
      <c r="E23" s="99"/>
      <c r="F23" s="99"/>
      <c r="G23" s="99"/>
      <c r="H23" s="129">
        <f t="shared" si="0"/>
        <v>0</v>
      </c>
      <c r="I23" s="99"/>
      <c r="J23" s="110"/>
      <c r="K23" s="99"/>
      <c r="L23" s="99"/>
      <c r="M23" s="99"/>
      <c r="N23" s="99"/>
      <c r="O23" s="99"/>
      <c r="P23" s="110"/>
    </row>
    <row r="24" spans="1:16" ht="15" customHeight="1">
      <c r="A24" s="5" t="s">
        <v>412</v>
      </c>
      <c r="B24" s="6" t="s">
        <v>223</v>
      </c>
      <c r="C24" s="99"/>
      <c r="D24" s="99"/>
      <c r="E24" s="99"/>
      <c r="F24" s="99"/>
      <c r="G24" s="99"/>
      <c r="H24" s="129">
        <f t="shared" si="0"/>
        <v>0</v>
      </c>
      <c r="I24" s="99"/>
      <c r="J24" s="110"/>
      <c r="K24" s="99"/>
      <c r="L24" s="99"/>
      <c r="M24" s="99"/>
      <c r="N24" s="99"/>
      <c r="O24" s="99"/>
      <c r="P24" s="110"/>
    </row>
    <row r="25" spans="1:16" ht="15" customHeight="1">
      <c r="A25" s="5" t="s">
        <v>413</v>
      </c>
      <c r="B25" s="6" t="s">
        <v>224</v>
      </c>
      <c r="C25" s="99"/>
      <c r="D25" s="99"/>
      <c r="E25" s="99"/>
      <c r="F25" s="99"/>
      <c r="G25" s="99"/>
      <c r="H25" s="129">
        <f t="shared" si="0"/>
        <v>0</v>
      </c>
      <c r="I25" s="99"/>
      <c r="J25" s="110"/>
      <c r="K25" s="99"/>
      <c r="L25" s="99"/>
      <c r="M25" s="99"/>
      <c r="N25" s="99"/>
      <c r="O25" s="99"/>
      <c r="P25" s="110"/>
    </row>
    <row r="26" spans="1:16" ht="15" customHeight="1">
      <c r="A26" s="5" t="s">
        <v>414</v>
      </c>
      <c r="B26" s="6" t="s">
        <v>227</v>
      </c>
      <c r="C26" s="99"/>
      <c r="D26" s="99"/>
      <c r="E26" s="99"/>
      <c r="F26" s="99"/>
      <c r="G26" s="99"/>
      <c r="H26" s="129">
        <f t="shared" si="0"/>
        <v>0</v>
      </c>
      <c r="I26" s="99"/>
      <c r="J26" s="110"/>
      <c r="K26" s="99"/>
      <c r="L26" s="99"/>
      <c r="M26" s="99"/>
      <c r="N26" s="99"/>
      <c r="O26" s="99"/>
      <c r="P26" s="110"/>
    </row>
    <row r="27" spans="1:16" ht="15" customHeight="1">
      <c r="A27" s="5" t="s">
        <v>228</v>
      </c>
      <c r="B27" s="6" t="s">
        <v>229</v>
      </c>
      <c r="C27" s="99"/>
      <c r="D27" s="99"/>
      <c r="E27" s="99"/>
      <c r="F27" s="99"/>
      <c r="G27" s="99"/>
      <c r="H27" s="129">
        <f t="shared" si="0"/>
        <v>0</v>
      </c>
      <c r="I27" s="99"/>
      <c r="J27" s="110"/>
      <c r="K27" s="99"/>
      <c r="L27" s="99"/>
      <c r="M27" s="99"/>
      <c r="N27" s="99"/>
      <c r="O27" s="99"/>
      <c r="P27" s="110"/>
    </row>
    <row r="28" spans="1:16" ht="15" customHeight="1">
      <c r="A28" s="5" t="s">
        <v>415</v>
      </c>
      <c r="B28" s="6" t="s">
        <v>230</v>
      </c>
      <c r="C28" s="99"/>
      <c r="D28" s="99"/>
      <c r="E28" s="99"/>
      <c r="F28" s="99"/>
      <c r="G28" s="99"/>
      <c r="H28" s="129">
        <f t="shared" si="0"/>
        <v>0</v>
      </c>
      <c r="I28" s="99"/>
      <c r="J28" s="110"/>
      <c r="K28" s="99"/>
      <c r="L28" s="99"/>
      <c r="M28" s="99"/>
      <c r="N28" s="99"/>
      <c r="O28" s="99"/>
      <c r="P28" s="110"/>
    </row>
    <row r="29" spans="1:16" ht="15" customHeight="1">
      <c r="A29" s="5" t="s">
        <v>416</v>
      </c>
      <c r="B29" s="6" t="s">
        <v>235</v>
      </c>
      <c r="C29" s="99"/>
      <c r="D29" s="99"/>
      <c r="E29" s="99"/>
      <c r="F29" s="99"/>
      <c r="G29" s="99"/>
      <c r="H29" s="129">
        <f t="shared" si="0"/>
        <v>0</v>
      </c>
      <c r="I29" s="99"/>
      <c r="J29" s="110"/>
      <c r="K29" s="99"/>
      <c r="L29" s="99"/>
      <c r="M29" s="99"/>
      <c r="N29" s="99"/>
      <c r="O29" s="99"/>
      <c r="P29" s="110"/>
    </row>
    <row r="30" spans="1:16" ht="15" customHeight="1">
      <c r="A30" s="7" t="s">
        <v>443</v>
      </c>
      <c r="B30" s="8" t="s">
        <v>238</v>
      </c>
      <c r="C30" s="99">
        <f>SUM(C25:C29)</f>
        <v>0</v>
      </c>
      <c r="D30" s="99">
        <f>SUM(D25:D29)</f>
        <v>0</v>
      </c>
      <c r="E30" s="99">
        <f>SUM(E25:E29)</f>
        <v>0</v>
      </c>
      <c r="F30" s="99">
        <f>SUM(F25:F29)</f>
        <v>0</v>
      </c>
      <c r="G30" s="99">
        <f>SUM(G25:G29)</f>
        <v>0</v>
      </c>
      <c r="H30" s="129">
        <f t="shared" si="0"/>
        <v>0</v>
      </c>
      <c r="I30" s="99"/>
      <c r="J30" s="110"/>
      <c r="K30" s="99">
        <f aca="true" t="shared" si="3" ref="K30:P30">SUM(K25:K29)</f>
        <v>0</v>
      </c>
      <c r="L30" s="99">
        <f t="shared" si="3"/>
        <v>0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0</v>
      </c>
    </row>
    <row r="31" spans="1:16" ht="15" customHeight="1">
      <c r="A31" s="5" t="s">
        <v>417</v>
      </c>
      <c r="B31" s="6" t="s">
        <v>239</v>
      </c>
      <c r="C31" s="99"/>
      <c r="D31" s="99"/>
      <c r="E31" s="99"/>
      <c r="F31" s="99"/>
      <c r="G31" s="99"/>
      <c r="H31" s="129">
        <f t="shared" si="0"/>
        <v>0</v>
      </c>
      <c r="I31" s="99"/>
      <c r="J31" s="110"/>
      <c r="K31" s="99"/>
      <c r="L31" s="99"/>
      <c r="M31" s="99"/>
      <c r="N31" s="99"/>
      <c r="O31" s="99"/>
      <c r="P31" s="110"/>
    </row>
    <row r="32" spans="1:16" ht="15" customHeight="1">
      <c r="A32" s="39" t="s">
        <v>444</v>
      </c>
      <c r="B32" s="49" t="s">
        <v>240</v>
      </c>
      <c r="C32" s="99">
        <f>SUM(C21,C22,C23,C24,C30,C31)</f>
        <v>0</v>
      </c>
      <c r="D32" s="99">
        <f>SUM(D21,D22,D23,D24,D30,D31)</f>
        <v>0</v>
      </c>
      <c r="E32" s="99">
        <f>SUM(E21,E22,E23,E24,E30,E31)</f>
        <v>0</v>
      </c>
      <c r="F32" s="99">
        <f>SUM(F21,F22,F23,F24,F30,F31)</f>
        <v>0</v>
      </c>
      <c r="G32" s="99">
        <f>SUM(G21,G22,G23,G24,G30,G31)</f>
        <v>0</v>
      </c>
      <c r="H32" s="129">
        <f t="shared" si="0"/>
        <v>0</v>
      </c>
      <c r="I32" s="99"/>
      <c r="J32" s="110"/>
      <c r="K32" s="99">
        <f aca="true" t="shared" si="4" ref="K32:P32">SUM(K21,K22,K23,K24,K30,K31)</f>
        <v>0</v>
      </c>
      <c r="L32" s="99">
        <f t="shared" si="4"/>
        <v>0</v>
      </c>
      <c r="M32" s="99">
        <f t="shared" si="4"/>
        <v>0</v>
      </c>
      <c r="N32" s="99">
        <f t="shared" si="4"/>
        <v>0</v>
      </c>
      <c r="O32" s="99">
        <f t="shared" si="4"/>
        <v>0</v>
      </c>
      <c r="P32" s="99">
        <f t="shared" si="4"/>
        <v>0</v>
      </c>
    </row>
    <row r="33" spans="1:16" ht="15" customHeight="1">
      <c r="A33" s="13" t="s">
        <v>241</v>
      </c>
      <c r="B33" s="6" t="s">
        <v>242</v>
      </c>
      <c r="C33" s="99"/>
      <c r="D33" s="99"/>
      <c r="E33" s="99"/>
      <c r="F33" s="99"/>
      <c r="G33" s="99"/>
      <c r="H33" s="129">
        <f t="shared" si="0"/>
        <v>0</v>
      </c>
      <c r="I33" s="99"/>
      <c r="J33" s="110"/>
      <c r="K33" s="99">
        <v>24000</v>
      </c>
      <c r="L33" s="99"/>
      <c r="M33" s="99"/>
      <c r="N33" s="99"/>
      <c r="O33" s="99"/>
      <c r="P33" s="110"/>
    </row>
    <row r="34" spans="1:16" ht="15" customHeight="1">
      <c r="A34" s="13" t="s">
        <v>418</v>
      </c>
      <c r="B34" s="6" t="s">
        <v>243</v>
      </c>
      <c r="C34" s="99">
        <v>150000</v>
      </c>
      <c r="D34" s="99">
        <v>80000</v>
      </c>
      <c r="E34" s="99">
        <v>670000</v>
      </c>
      <c r="F34" s="99"/>
      <c r="G34" s="99"/>
      <c r="H34" s="129">
        <f t="shared" si="0"/>
        <v>900000</v>
      </c>
      <c r="I34" s="99"/>
      <c r="J34" s="110"/>
      <c r="K34" s="99">
        <v>1931000</v>
      </c>
      <c r="L34" s="99">
        <v>1515000</v>
      </c>
      <c r="M34" s="99">
        <v>2017095</v>
      </c>
      <c r="N34" s="99">
        <v>545700</v>
      </c>
      <c r="O34" s="99">
        <v>650453</v>
      </c>
      <c r="P34" s="110">
        <v>292350</v>
      </c>
    </row>
    <row r="35" spans="1:16" ht="15" customHeight="1">
      <c r="A35" s="13" t="s">
        <v>419</v>
      </c>
      <c r="B35" s="6" t="s">
        <v>244</v>
      </c>
      <c r="C35" s="99"/>
      <c r="D35" s="99"/>
      <c r="E35" s="99"/>
      <c r="F35" s="99"/>
      <c r="G35" s="99"/>
      <c r="H35" s="129">
        <f t="shared" si="0"/>
        <v>0</v>
      </c>
      <c r="I35" s="99"/>
      <c r="J35" s="110"/>
      <c r="K35" s="99">
        <v>106000</v>
      </c>
      <c r="L35" s="99">
        <v>421000</v>
      </c>
      <c r="M35" s="99">
        <v>119142</v>
      </c>
      <c r="N35" s="99"/>
      <c r="O35" s="99"/>
      <c r="P35" s="110"/>
    </row>
    <row r="36" spans="1:16" ht="15" customHeight="1">
      <c r="A36" s="13" t="s">
        <v>420</v>
      </c>
      <c r="B36" s="6" t="s">
        <v>245</v>
      </c>
      <c r="C36" s="99"/>
      <c r="D36" s="99"/>
      <c r="E36" s="99"/>
      <c r="F36" s="99"/>
      <c r="G36" s="99"/>
      <c r="H36" s="129">
        <f t="shared" si="0"/>
        <v>0</v>
      </c>
      <c r="I36" s="99"/>
      <c r="J36" s="110"/>
      <c r="K36" s="99"/>
      <c r="L36" s="99"/>
      <c r="M36" s="99"/>
      <c r="N36" s="99"/>
      <c r="O36" s="99"/>
      <c r="P36" s="110"/>
    </row>
    <row r="37" spans="1:16" ht="15" customHeight="1">
      <c r="A37" s="13" t="s">
        <v>246</v>
      </c>
      <c r="B37" s="6" t="s">
        <v>247</v>
      </c>
      <c r="C37" s="99"/>
      <c r="D37" s="99"/>
      <c r="E37" s="99"/>
      <c r="F37" s="99"/>
      <c r="G37" s="99"/>
      <c r="H37" s="129">
        <f t="shared" si="0"/>
        <v>0</v>
      </c>
      <c r="I37" s="99"/>
      <c r="J37" s="110"/>
      <c r="K37" s="99"/>
      <c r="L37" s="99"/>
      <c r="M37" s="99"/>
      <c r="N37" s="99"/>
      <c r="O37" s="99"/>
      <c r="P37" s="110"/>
    </row>
    <row r="38" spans="1:16" ht="15" customHeight="1">
      <c r="A38" s="13" t="s">
        <v>248</v>
      </c>
      <c r="B38" s="6" t="s">
        <v>249</v>
      </c>
      <c r="C38" s="99"/>
      <c r="D38" s="99"/>
      <c r="E38" s="99"/>
      <c r="F38" s="99"/>
      <c r="G38" s="99"/>
      <c r="H38" s="129">
        <f t="shared" si="0"/>
        <v>0</v>
      </c>
      <c r="I38" s="99"/>
      <c r="J38" s="110"/>
      <c r="K38" s="99"/>
      <c r="L38" s="99"/>
      <c r="M38" s="99"/>
      <c r="N38" s="99"/>
      <c r="O38" s="99"/>
      <c r="P38" s="110"/>
    </row>
    <row r="39" spans="1:16" ht="15" customHeight="1">
      <c r="A39" s="13" t="s">
        <v>250</v>
      </c>
      <c r="B39" s="6" t="s">
        <v>251</v>
      </c>
      <c r="C39" s="99"/>
      <c r="D39" s="99"/>
      <c r="E39" s="99"/>
      <c r="F39" s="99"/>
      <c r="G39" s="99"/>
      <c r="H39" s="129">
        <f t="shared" si="0"/>
        <v>0</v>
      </c>
      <c r="I39" s="99"/>
      <c r="J39" s="110"/>
      <c r="K39" s="99"/>
      <c r="L39" s="99"/>
      <c r="M39" s="99"/>
      <c r="N39" s="99"/>
      <c r="O39" s="99"/>
      <c r="P39" s="110"/>
    </row>
    <row r="40" spans="1:16" ht="15" customHeight="1">
      <c r="A40" s="13" t="s">
        <v>421</v>
      </c>
      <c r="B40" s="6" t="s">
        <v>252</v>
      </c>
      <c r="C40" s="99"/>
      <c r="D40" s="99"/>
      <c r="E40" s="99"/>
      <c r="F40" s="99"/>
      <c r="G40" s="99"/>
      <c r="H40" s="129">
        <f>SUM(C40:F40)</f>
        <v>0</v>
      </c>
      <c r="I40" s="99"/>
      <c r="J40" s="110"/>
      <c r="K40" s="99">
        <v>36000</v>
      </c>
      <c r="L40" s="99">
        <v>17000</v>
      </c>
      <c r="M40" s="99">
        <v>2653</v>
      </c>
      <c r="N40" s="99">
        <v>2698</v>
      </c>
      <c r="O40" s="99">
        <v>2</v>
      </c>
      <c r="P40" s="110">
        <v>1</v>
      </c>
    </row>
    <row r="41" spans="1:16" ht="15" customHeight="1">
      <c r="A41" s="13" t="s">
        <v>422</v>
      </c>
      <c r="B41" s="6" t="s">
        <v>253</v>
      </c>
      <c r="C41" s="99"/>
      <c r="D41" s="99"/>
      <c r="E41" s="99"/>
      <c r="F41" s="99"/>
      <c r="G41" s="99"/>
      <c r="H41" s="129">
        <f t="shared" si="0"/>
        <v>0</v>
      </c>
      <c r="I41" s="99"/>
      <c r="J41" s="110"/>
      <c r="K41" s="99"/>
      <c r="L41" s="99"/>
      <c r="M41" s="99"/>
      <c r="N41" s="99"/>
      <c r="O41" s="99"/>
      <c r="P41" s="110"/>
    </row>
    <row r="42" spans="1:16" ht="15" customHeight="1">
      <c r="A42" s="13" t="s">
        <v>423</v>
      </c>
      <c r="B42" s="6" t="s">
        <v>254</v>
      </c>
      <c r="C42" s="99"/>
      <c r="D42" s="99"/>
      <c r="E42" s="99"/>
      <c r="F42" s="99"/>
      <c r="G42" s="99"/>
      <c r="H42" s="129">
        <f>SUM(C42:F42)</f>
        <v>0</v>
      </c>
      <c r="I42" s="99"/>
      <c r="J42" s="110"/>
      <c r="K42" s="99">
        <v>1231000</v>
      </c>
      <c r="L42" s="99">
        <v>140000</v>
      </c>
      <c r="M42" s="99">
        <v>104012</v>
      </c>
      <c r="N42" s="99">
        <v>10156</v>
      </c>
      <c r="O42" s="99">
        <v>15000</v>
      </c>
      <c r="P42" s="110">
        <v>18002</v>
      </c>
    </row>
    <row r="43" spans="1:16" ht="15" customHeight="1">
      <c r="A43" s="48" t="s">
        <v>445</v>
      </c>
      <c r="B43" s="49" t="s">
        <v>255</v>
      </c>
      <c r="C43" s="99">
        <f>SUM(C33:C42)</f>
        <v>150000</v>
      </c>
      <c r="D43" s="99">
        <f>SUM(D33:D42)</f>
        <v>80000</v>
      </c>
      <c r="E43" s="99">
        <f>SUM(E33:E42)</f>
        <v>670000</v>
      </c>
      <c r="F43" s="99">
        <f>SUM(F33:F42)</f>
        <v>0</v>
      </c>
      <c r="G43" s="99">
        <f>SUM(G33:G42)</f>
        <v>0</v>
      </c>
      <c r="H43" s="129">
        <f t="shared" si="0"/>
        <v>900000</v>
      </c>
      <c r="I43" s="99">
        <f>SUM(I33:I42)</f>
        <v>0</v>
      </c>
      <c r="J43" s="99">
        <f>SUM(J33:J42)</f>
        <v>0</v>
      </c>
      <c r="K43" s="99">
        <f aca="true" t="shared" si="5" ref="K43:P43">SUM(K33:K42)</f>
        <v>3328000</v>
      </c>
      <c r="L43" s="99">
        <f t="shared" si="5"/>
        <v>2093000</v>
      </c>
      <c r="M43" s="99">
        <f t="shared" si="5"/>
        <v>2242902</v>
      </c>
      <c r="N43" s="99">
        <f t="shared" si="5"/>
        <v>558554</v>
      </c>
      <c r="O43" s="99">
        <f t="shared" si="5"/>
        <v>665455</v>
      </c>
      <c r="P43" s="99">
        <f t="shared" si="5"/>
        <v>310353</v>
      </c>
    </row>
    <row r="44" spans="1:16" ht="15" customHeight="1">
      <c r="A44" s="13" t="s">
        <v>264</v>
      </c>
      <c r="B44" s="6" t="s">
        <v>265</v>
      </c>
      <c r="C44" s="99"/>
      <c r="D44" s="99"/>
      <c r="E44" s="99"/>
      <c r="F44" s="99"/>
      <c r="G44" s="99"/>
      <c r="H44" s="129">
        <f t="shared" si="0"/>
        <v>0</v>
      </c>
      <c r="I44" s="99"/>
      <c r="J44" s="110"/>
      <c r="K44" s="99"/>
      <c r="L44" s="99"/>
      <c r="M44" s="99"/>
      <c r="N44" s="99"/>
      <c r="O44" s="99"/>
      <c r="P44" s="110"/>
    </row>
    <row r="45" spans="1:16" ht="15" customHeight="1">
      <c r="A45" s="5" t="s">
        <v>427</v>
      </c>
      <c r="B45" s="6" t="s">
        <v>266</v>
      </c>
      <c r="C45" s="99"/>
      <c r="D45" s="99"/>
      <c r="E45" s="99"/>
      <c r="F45" s="99"/>
      <c r="G45" s="99"/>
      <c r="H45" s="129">
        <f t="shared" si="0"/>
        <v>0</v>
      </c>
      <c r="I45" s="99"/>
      <c r="J45" s="110"/>
      <c r="K45" s="99"/>
      <c r="L45" s="99"/>
      <c r="M45" s="99"/>
      <c r="N45" s="99"/>
      <c r="O45" s="99"/>
      <c r="P45" s="110"/>
    </row>
    <row r="46" spans="1:16" ht="15" customHeight="1">
      <c r="A46" s="13" t="s">
        <v>428</v>
      </c>
      <c r="B46" s="6" t="s">
        <v>267</v>
      </c>
      <c r="C46" s="99"/>
      <c r="D46" s="99"/>
      <c r="E46" s="99"/>
      <c r="F46" s="99"/>
      <c r="G46" s="99"/>
      <c r="H46" s="129">
        <f t="shared" si="0"/>
        <v>0</v>
      </c>
      <c r="I46" s="99"/>
      <c r="J46" s="110"/>
      <c r="K46" s="99">
        <v>8404000</v>
      </c>
      <c r="L46" s="99">
        <v>6717000</v>
      </c>
      <c r="M46" s="99"/>
      <c r="N46" s="99"/>
      <c r="O46" s="99"/>
      <c r="P46" s="110"/>
    </row>
    <row r="47" spans="1:16" ht="15" customHeight="1">
      <c r="A47" s="39" t="s">
        <v>447</v>
      </c>
      <c r="B47" s="49" t="s">
        <v>268</v>
      </c>
      <c r="C47" s="99">
        <f>SUM(C44:C46)</f>
        <v>0</v>
      </c>
      <c r="D47" s="99">
        <f>SUM(D44:D46)</f>
        <v>0</v>
      </c>
      <c r="E47" s="99">
        <f>SUM(E44:E46)</f>
        <v>0</v>
      </c>
      <c r="F47" s="99">
        <f>SUM(F44:F46)</f>
        <v>0</v>
      </c>
      <c r="G47" s="99">
        <f>SUM(G44:G46)</f>
        <v>0</v>
      </c>
      <c r="H47" s="129">
        <f t="shared" si="0"/>
        <v>0</v>
      </c>
      <c r="I47" s="99"/>
      <c r="J47" s="110"/>
      <c r="K47" s="99">
        <f aca="true" t="shared" si="6" ref="K47:P47">SUM(K44:K46)</f>
        <v>8404000</v>
      </c>
      <c r="L47" s="99">
        <f t="shared" si="6"/>
        <v>6717000</v>
      </c>
      <c r="M47" s="99">
        <f t="shared" si="6"/>
        <v>0</v>
      </c>
      <c r="N47" s="99">
        <f t="shared" si="6"/>
        <v>0</v>
      </c>
      <c r="O47" s="99">
        <f t="shared" si="6"/>
        <v>0</v>
      </c>
      <c r="P47" s="99">
        <f t="shared" si="6"/>
        <v>0</v>
      </c>
    </row>
    <row r="48" spans="1:16" ht="15" customHeight="1">
      <c r="A48" s="56" t="s">
        <v>510</v>
      </c>
      <c r="B48" s="61"/>
      <c r="C48" s="99">
        <f>SUM(C47,C43,C32,C18)</f>
        <v>150000</v>
      </c>
      <c r="D48" s="99">
        <f>SUM(D47,D43,D32,D18)</f>
        <v>80000</v>
      </c>
      <c r="E48" s="99">
        <f>SUM(E47,E43,E32,E18)</f>
        <v>670000</v>
      </c>
      <c r="F48" s="99">
        <f>SUM(F47,F43,F32,F18)</f>
        <v>0</v>
      </c>
      <c r="G48" s="99">
        <f>SUM(G47,G43,G32,G18)</f>
        <v>0</v>
      </c>
      <c r="H48" s="129">
        <f t="shared" si="0"/>
        <v>900000</v>
      </c>
      <c r="I48" s="99">
        <f>SUM(I47,I43,I32,I18)</f>
        <v>0</v>
      </c>
      <c r="J48" s="99">
        <f>SUM(J47,J43,J32,J18)</f>
        <v>0</v>
      </c>
      <c r="K48" s="99">
        <f aca="true" t="shared" si="7" ref="K48:P48">SUM(K47,K43,K32,K18)</f>
        <v>11852000</v>
      </c>
      <c r="L48" s="99">
        <f t="shared" si="7"/>
        <v>8810000</v>
      </c>
      <c r="M48" s="99">
        <f t="shared" si="7"/>
        <v>2242902</v>
      </c>
      <c r="N48" s="99">
        <f t="shared" si="7"/>
        <v>558554</v>
      </c>
      <c r="O48" s="99">
        <f t="shared" si="7"/>
        <v>665455</v>
      </c>
      <c r="P48" s="99">
        <f t="shared" si="7"/>
        <v>1310353</v>
      </c>
    </row>
    <row r="49" spans="1:16" ht="15" customHeight="1">
      <c r="A49" s="5" t="s">
        <v>210</v>
      </c>
      <c r="B49" s="6" t="s">
        <v>211</v>
      </c>
      <c r="C49" s="99"/>
      <c r="D49" s="99"/>
      <c r="E49" s="99"/>
      <c r="F49" s="99"/>
      <c r="G49" s="99"/>
      <c r="H49" s="129">
        <f t="shared" si="0"/>
        <v>0</v>
      </c>
      <c r="I49" s="99"/>
      <c r="J49" s="110"/>
      <c r="K49" s="99"/>
      <c r="L49" s="99"/>
      <c r="M49" s="99"/>
      <c r="N49" s="99"/>
      <c r="O49" s="99"/>
      <c r="P49" s="110"/>
    </row>
    <row r="50" spans="1:16" ht="15" customHeight="1">
      <c r="A50" s="5" t="s">
        <v>212</v>
      </c>
      <c r="B50" s="6" t="s">
        <v>213</v>
      </c>
      <c r="C50" s="99"/>
      <c r="D50" s="99"/>
      <c r="E50" s="99"/>
      <c r="F50" s="99"/>
      <c r="G50" s="99"/>
      <c r="H50" s="129">
        <f t="shared" si="0"/>
        <v>0</v>
      </c>
      <c r="I50" s="99"/>
      <c r="J50" s="110"/>
      <c r="K50" s="99"/>
      <c r="L50" s="99"/>
      <c r="M50" s="99"/>
      <c r="N50" s="99"/>
      <c r="O50" s="99"/>
      <c r="P50" s="110"/>
    </row>
    <row r="51" spans="1:16" ht="15" customHeight="1">
      <c r="A51" s="5" t="s">
        <v>405</v>
      </c>
      <c r="B51" s="6" t="s">
        <v>214</v>
      </c>
      <c r="C51" s="99"/>
      <c r="D51" s="99"/>
      <c r="E51" s="99"/>
      <c r="F51" s="99"/>
      <c r="G51" s="99"/>
      <c r="H51" s="129">
        <f t="shared" si="0"/>
        <v>0</v>
      </c>
      <c r="I51" s="99"/>
      <c r="J51" s="110"/>
      <c r="K51" s="99"/>
      <c r="L51" s="99"/>
      <c r="M51" s="99"/>
      <c r="N51" s="99"/>
      <c r="O51" s="99"/>
      <c r="P51" s="110"/>
    </row>
    <row r="52" spans="1:16" ht="15" customHeight="1">
      <c r="A52" s="5" t="s">
        <v>406</v>
      </c>
      <c r="B52" s="6" t="s">
        <v>215</v>
      </c>
      <c r="C52" s="99"/>
      <c r="D52" s="99"/>
      <c r="E52" s="99"/>
      <c r="F52" s="99"/>
      <c r="G52" s="99"/>
      <c r="H52" s="129">
        <f t="shared" si="0"/>
        <v>0</v>
      </c>
      <c r="I52" s="99"/>
      <c r="J52" s="110"/>
      <c r="K52" s="99"/>
      <c r="L52" s="99"/>
      <c r="M52" s="99"/>
      <c r="N52" s="99"/>
      <c r="O52" s="99"/>
      <c r="P52" s="110"/>
    </row>
    <row r="53" spans="1:16" ht="15" customHeight="1">
      <c r="A53" s="5" t="s">
        <v>407</v>
      </c>
      <c r="B53" s="6" t="s">
        <v>216</v>
      </c>
      <c r="C53" s="99"/>
      <c r="D53" s="99"/>
      <c r="E53" s="99"/>
      <c r="F53" s="99"/>
      <c r="G53" s="99"/>
      <c r="H53" s="129">
        <f t="shared" si="0"/>
        <v>0</v>
      </c>
      <c r="I53" s="99"/>
      <c r="J53" s="110"/>
      <c r="K53" s="99"/>
      <c r="L53" s="99"/>
      <c r="M53" s="99"/>
      <c r="N53" s="99"/>
      <c r="O53" s="99"/>
      <c r="P53" s="110"/>
    </row>
    <row r="54" spans="1:16" ht="15" customHeight="1">
      <c r="A54" s="39" t="s">
        <v>441</v>
      </c>
      <c r="B54" s="49" t="s">
        <v>217</v>
      </c>
      <c r="C54" s="99">
        <f>SUM(C49:C53)</f>
        <v>0</v>
      </c>
      <c r="D54" s="99">
        <f>SUM(D49:D53)</f>
        <v>0</v>
      </c>
      <c r="E54" s="99">
        <f>SUM(E49:E53)</f>
        <v>0</v>
      </c>
      <c r="F54" s="99">
        <f>SUM(F49:F53)</f>
        <v>0</v>
      </c>
      <c r="G54" s="99">
        <f>SUM(G49:G53)</f>
        <v>0</v>
      </c>
      <c r="H54" s="129">
        <f t="shared" si="0"/>
        <v>0</v>
      </c>
      <c r="I54" s="99"/>
      <c r="J54" s="110"/>
      <c r="K54" s="99">
        <f>SUM(K49:K53)</f>
        <v>0</v>
      </c>
      <c r="L54" s="99">
        <f>SUM(L49:L53)</f>
        <v>0</v>
      </c>
      <c r="M54" s="99">
        <f>SUM(M49:M53)</f>
        <v>0</v>
      </c>
      <c r="N54" s="99">
        <f>SUM(N49:N53)</f>
        <v>0</v>
      </c>
      <c r="O54" s="99">
        <f>SUM(O49:O53)</f>
        <v>0</v>
      </c>
      <c r="P54" s="110"/>
    </row>
    <row r="55" spans="1:16" ht="15" customHeight="1">
      <c r="A55" s="13" t="s">
        <v>424</v>
      </c>
      <c r="B55" s="6" t="s">
        <v>256</v>
      </c>
      <c r="C55" s="99"/>
      <c r="D55" s="99"/>
      <c r="E55" s="99"/>
      <c r="F55" s="99"/>
      <c r="G55" s="99"/>
      <c r="H55" s="129">
        <f t="shared" si="0"/>
        <v>0</v>
      </c>
      <c r="I55" s="99"/>
      <c r="J55" s="110"/>
      <c r="K55" s="99"/>
      <c r="L55" s="99"/>
      <c r="M55" s="99"/>
      <c r="N55" s="99"/>
      <c r="O55" s="99"/>
      <c r="P55" s="110"/>
    </row>
    <row r="56" spans="1:16" ht="15" customHeight="1">
      <c r="A56" s="13" t="s">
        <v>425</v>
      </c>
      <c r="B56" s="6" t="s">
        <v>257</v>
      </c>
      <c r="C56" s="99"/>
      <c r="D56" s="99"/>
      <c r="E56" s="99"/>
      <c r="F56" s="99"/>
      <c r="G56" s="99"/>
      <c r="H56" s="129">
        <f t="shared" si="0"/>
        <v>0</v>
      </c>
      <c r="I56" s="99"/>
      <c r="J56" s="110"/>
      <c r="K56" s="99"/>
      <c r="L56" s="99"/>
      <c r="M56" s="99"/>
      <c r="N56" s="99"/>
      <c r="O56" s="99"/>
      <c r="P56" s="110"/>
    </row>
    <row r="57" spans="1:16" ht="15" customHeight="1">
      <c r="A57" s="13" t="s">
        <v>258</v>
      </c>
      <c r="B57" s="6" t="s">
        <v>259</v>
      </c>
      <c r="C57" s="99"/>
      <c r="D57" s="99"/>
      <c r="E57" s="99"/>
      <c r="F57" s="99"/>
      <c r="G57" s="99"/>
      <c r="H57" s="129">
        <f t="shared" si="0"/>
        <v>0</v>
      </c>
      <c r="I57" s="99"/>
      <c r="J57" s="110"/>
      <c r="K57" s="99"/>
      <c r="L57" s="99"/>
      <c r="M57" s="99"/>
      <c r="N57" s="99"/>
      <c r="O57" s="99"/>
      <c r="P57" s="110"/>
    </row>
    <row r="58" spans="1:16" ht="15" customHeight="1">
      <c r="A58" s="13" t="s">
        <v>426</v>
      </c>
      <c r="B58" s="6" t="s">
        <v>260</v>
      </c>
      <c r="C58" s="99"/>
      <c r="D58" s="99"/>
      <c r="E58" s="99"/>
      <c r="F58" s="99"/>
      <c r="G58" s="99"/>
      <c r="H58" s="129">
        <f t="shared" si="0"/>
        <v>0</v>
      </c>
      <c r="I58" s="99"/>
      <c r="J58" s="110"/>
      <c r="K58" s="99"/>
      <c r="L58" s="99"/>
      <c r="M58" s="99"/>
      <c r="N58" s="99"/>
      <c r="O58" s="99"/>
      <c r="P58" s="110"/>
    </row>
    <row r="59" spans="1:16" ht="15" customHeight="1">
      <c r="A59" s="13" t="s">
        <v>261</v>
      </c>
      <c r="B59" s="6" t="s">
        <v>262</v>
      </c>
      <c r="C59" s="99"/>
      <c r="D59" s="99"/>
      <c r="E59" s="99"/>
      <c r="F59" s="99"/>
      <c r="G59" s="99"/>
      <c r="H59" s="129">
        <f t="shared" si="0"/>
        <v>0</v>
      </c>
      <c r="I59" s="99"/>
      <c r="J59" s="110"/>
      <c r="K59" s="99"/>
      <c r="L59" s="99"/>
      <c r="M59" s="99"/>
      <c r="N59" s="99"/>
      <c r="O59" s="99"/>
      <c r="P59" s="110"/>
    </row>
    <row r="60" spans="1:16" ht="15" customHeight="1">
      <c r="A60" s="39" t="s">
        <v>446</v>
      </c>
      <c r="B60" s="49" t="s">
        <v>263</v>
      </c>
      <c r="C60" s="99">
        <f>SUM(C55:C59)</f>
        <v>0</v>
      </c>
      <c r="D60" s="99">
        <f>SUM(D55:D59)</f>
        <v>0</v>
      </c>
      <c r="E60" s="99">
        <f>SUM(E55:E59)</f>
        <v>0</v>
      </c>
      <c r="F60" s="99">
        <f>SUM(F55:F59)</f>
        <v>0</v>
      </c>
      <c r="G60" s="99">
        <f>SUM(G55:G59)</f>
        <v>0</v>
      </c>
      <c r="H60" s="129">
        <f t="shared" si="0"/>
        <v>0</v>
      </c>
      <c r="I60" s="99"/>
      <c r="J60" s="110"/>
      <c r="K60" s="99">
        <f>SUM(K55:K59)</f>
        <v>0</v>
      </c>
      <c r="L60" s="99">
        <f>SUM(L55:L59)</f>
        <v>0</v>
      </c>
      <c r="M60" s="99">
        <f>SUM(M55:M59)</f>
        <v>0</v>
      </c>
      <c r="N60" s="99">
        <f>SUM(N55:N59)</f>
        <v>0</v>
      </c>
      <c r="O60" s="99">
        <f>SUM(O55:O59)</f>
        <v>0</v>
      </c>
      <c r="P60" s="110"/>
    </row>
    <row r="61" spans="1:16" ht="15" customHeight="1">
      <c r="A61" s="13" t="s">
        <v>269</v>
      </c>
      <c r="B61" s="6" t="s">
        <v>270</v>
      </c>
      <c r="C61" s="99"/>
      <c r="D61" s="99"/>
      <c r="E61" s="99"/>
      <c r="F61" s="99"/>
      <c r="G61" s="99"/>
      <c r="H61" s="129">
        <f t="shared" si="0"/>
        <v>0</v>
      </c>
      <c r="I61" s="99"/>
      <c r="J61" s="110"/>
      <c r="K61" s="99"/>
      <c r="L61" s="99"/>
      <c r="M61" s="99"/>
      <c r="N61" s="99"/>
      <c r="O61" s="99"/>
      <c r="P61" s="110"/>
    </row>
    <row r="62" spans="1:16" ht="15" customHeight="1">
      <c r="A62" s="5" t="s">
        <v>429</v>
      </c>
      <c r="B62" s="6" t="s">
        <v>271</v>
      </c>
      <c r="C62" s="99"/>
      <c r="D62" s="99"/>
      <c r="E62" s="99"/>
      <c r="F62" s="99"/>
      <c r="G62" s="99"/>
      <c r="H62" s="129">
        <f t="shared" si="0"/>
        <v>0</v>
      </c>
      <c r="I62" s="99"/>
      <c r="J62" s="110"/>
      <c r="K62" s="99"/>
      <c r="L62" s="99"/>
      <c r="M62" s="99"/>
      <c r="N62" s="99"/>
      <c r="O62" s="99"/>
      <c r="P62" s="110"/>
    </row>
    <row r="63" spans="1:16" ht="15" customHeight="1">
      <c r="A63" s="13" t="s">
        <v>430</v>
      </c>
      <c r="B63" s="6" t="s">
        <v>272</v>
      </c>
      <c r="C63" s="99"/>
      <c r="D63" s="99"/>
      <c r="E63" s="99"/>
      <c r="F63" s="99"/>
      <c r="G63" s="99"/>
      <c r="H63" s="129">
        <f t="shared" si="0"/>
        <v>0</v>
      </c>
      <c r="I63" s="99"/>
      <c r="J63" s="110"/>
      <c r="K63" s="99"/>
      <c r="L63" s="99"/>
      <c r="M63" s="99"/>
      <c r="N63" s="99"/>
      <c r="O63" s="99"/>
      <c r="P63" s="110"/>
    </row>
    <row r="64" spans="1:16" ht="15" customHeight="1">
      <c r="A64" s="39" t="s">
        <v>449</v>
      </c>
      <c r="B64" s="49" t="s">
        <v>273</v>
      </c>
      <c r="C64" s="99">
        <f>SUM(C61:C63)</f>
        <v>0</v>
      </c>
      <c r="D64" s="99">
        <f>SUM(D61:D63)</f>
        <v>0</v>
      </c>
      <c r="E64" s="99">
        <f>SUM(E61:E63)</f>
        <v>0</v>
      </c>
      <c r="F64" s="99">
        <f>SUM(F61:F63)</f>
        <v>0</v>
      </c>
      <c r="G64" s="99">
        <f>SUM(G61:G63)</f>
        <v>0</v>
      </c>
      <c r="H64" s="129">
        <f t="shared" si="0"/>
        <v>0</v>
      </c>
      <c r="I64" s="99"/>
      <c r="J64" s="110"/>
      <c r="K64" s="99">
        <f>SUM(K61:K63)</f>
        <v>0</v>
      </c>
      <c r="L64" s="99">
        <f>SUM(L61:L63)</f>
        <v>0</v>
      </c>
      <c r="M64" s="99">
        <f>SUM(M61:M63)</f>
        <v>0</v>
      </c>
      <c r="N64" s="99">
        <f>SUM(N61:N63)</f>
        <v>0</v>
      </c>
      <c r="O64" s="99">
        <f>SUM(O61:O63)</f>
        <v>0</v>
      </c>
      <c r="P64" s="110"/>
    </row>
    <row r="65" spans="1:16" ht="15" customHeight="1">
      <c r="A65" s="56" t="s">
        <v>509</v>
      </c>
      <c r="B65" s="61"/>
      <c r="C65" s="99">
        <f>SUM(C64,C60,C54)</f>
        <v>0</v>
      </c>
      <c r="D65" s="99">
        <f>SUM(D64,D60,D54)</f>
        <v>0</v>
      </c>
      <c r="E65" s="99">
        <f>SUM(E64,E60,E54)</f>
        <v>0</v>
      </c>
      <c r="F65" s="99">
        <f>SUM(F64,F60,F54)</f>
        <v>0</v>
      </c>
      <c r="G65" s="99">
        <f>SUM(G64,G60,G54)</f>
        <v>0</v>
      </c>
      <c r="H65" s="129">
        <f t="shared" si="0"/>
        <v>0</v>
      </c>
      <c r="I65" s="99"/>
      <c r="J65" s="110"/>
      <c r="K65" s="99">
        <f>SUM(K64,K60,K54)</f>
        <v>0</v>
      </c>
      <c r="L65" s="99">
        <f>SUM(L64,L60,L54)</f>
        <v>0</v>
      </c>
      <c r="M65" s="99">
        <f>SUM(M64,M60,M54)</f>
        <v>0</v>
      </c>
      <c r="N65" s="99">
        <f>SUM(N64,N60,N54)</f>
        <v>0</v>
      </c>
      <c r="O65" s="99">
        <f>SUM(O64,O60,O54)</f>
        <v>0</v>
      </c>
      <c r="P65" s="110"/>
    </row>
    <row r="66" spans="1:16" ht="15">
      <c r="A66" s="46" t="s">
        <v>448</v>
      </c>
      <c r="B66" s="35" t="s">
        <v>274</v>
      </c>
      <c r="C66" s="99">
        <f>SUM(C65,C48)</f>
        <v>150000</v>
      </c>
      <c r="D66" s="99">
        <f>SUM(D65,D48)</f>
        <v>80000</v>
      </c>
      <c r="E66" s="99">
        <f>SUM(E65,E48)</f>
        <v>670000</v>
      </c>
      <c r="F66" s="99">
        <f>SUM(F65,F48)</f>
        <v>0</v>
      </c>
      <c r="G66" s="99">
        <f>SUM(G65,G48)</f>
        <v>0</v>
      </c>
      <c r="H66" s="129">
        <f t="shared" si="0"/>
        <v>900000</v>
      </c>
      <c r="I66" s="99">
        <f>SUM(I65,I48)</f>
        <v>0</v>
      </c>
      <c r="J66" s="99">
        <f>SUM(J65,J48)</f>
        <v>0</v>
      </c>
      <c r="K66" s="99">
        <f aca="true" t="shared" si="8" ref="K66:P66">SUM(K65,K48)</f>
        <v>11852000</v>
      </c>
      <c r="L66" s="99">
        <f t="shared" si="8"/>
        <v>8810000</v>
      </c>
      <c r="M66" s="99">
        <f t="shared" si="8"/>
        <v>2242902</v>
      </c>
      <c r="N66" s="99">
        <f t="shared" si="8"/>
        <v>558554</v>
      </c>
      <c r="O66" s="99">
        <f t="shared" si="8"/>
        <v>665455</v>
      </c>
      <c r="P66" s="99">
        <f t="shared" si="8"/>
        <v>1310353</v>
      </c>
    </row>
    <row r="67" spans="1:16" ht="15">
      <c r="A67" s="60" t="s">
        <v>562</v>
      </c>
      <c r="B67" s="59"/>
      <c r="C67" s="99"/>
      <c r="D67" s="99"/>
      <c r="E67" s="99"/>
      <c r="F67" s="99"/>
      <c r="G67" s="99"/>
      <c r="H67" s="129">
        <f t="shared" si="0"/>
        <v>0</v>
      </c>
      <c r="I67" s="99"/>
      <c r="J67" s="110"/>
      <c r="K67" s="99"/>
      <c r="L67" s="99"/>
      <c r="M67" s="99"/>
      <c r="N67" s="99"/>
      <c r="O67" s="99"/>
      <c r="P67" s="110"/>
    </row>
    <row r="68" spans="1:16" ht="15">
      <c r="A68" s="60" t="s">
        <v>563</v>
      </c>
      <c r="B68" s="59"/>
      <c r="C68" s="99"/>
      <c r="D68" s="99"/>
      <c r="E68" s="99"/>
      <c r="F68" s="99"/>
      <c r="G68" s="99"/>
      <c r="H68" s="129">
        <f t="shared" si="0"/>
        <v>0</v>
      </c>
      <c r="I68" s="99"/>
      <c r="J68" s="110"/>
      <c r="K68" s="99"/>
      <c r="L68" s="99"/>
      <c r="M68" s="99"/>
      <c r="N68" s="99"/>
      <c r="O68" s="99"/>
      <c r="P68" s="110"/>
    </row>
    <row r="69" spans="1:16" ht="14.25">
      <c r="A69" s="37" t="s">
        <v>431</v>
      </c>
      <c r="B69" s="5" t="s">
        <v>275</v>
      </c>
      <c r="C69" s="99"/>
      <c r="D69" s="99"/>
      <c r="E69" s="99"/>
      <c r="F69" s="99"/>
      <c r="G69" s="99"/>
      <c r="H69" s="129">
        <f t="shared" si="0"/>
        <v>0</v>
      </c>
      <c r="I69" s="99"/>
      <c r="J69" s="110"/>
      <c r="K69" s="99"/>
      <c r="L69" s="99"/>
      <c r="M69" s="99"/>
      <c r="N69" s="99"/>
      <c r="O69" s="99"/>
      <c r="P69" s="110"/>
    </row>
    <row r="70" spans="1:16" ht="14.25">
      <c r="A70" s="13" t="s">
        <v>276</v>
      </c>
      <c r="B70" s="5" t="s">
        <v>277</v>
      </c>
      <c r="C70" s="99"/>
      <c r="D70" s="99"/>
      <c r="E70" s="99"/>
      <c r="F70" s="99"/>
      <c r="G70" s="99"/>
      <c r="H70" s="129">
        <f t="shared" si="0"/>
        <v>0</v>
      </c>
      <c r="I70" s="99"/>
      <c r="J70" s="110"/>
      <c r="K70" s="99"/>
      <c r="L70" s="99"/>
      <c r="M70" s="99"/>
      <c r="N70" s="99"/>
      <c r="O70" s="99"/>
      <c r="P70" s="110"/>
    </row>
    <row r="71" spans="1:16" ht="14.25">
      <c r="A71" s="37" t="s">
        <v>432</v>
      </c>
      <c r="B71" s="5" t="s">
        <v>278</v>
      </c>
      <c r="C71" s="99"/>
      <c r="D71" s="99"/>
      <c r="E71" s="99"/>
      <c r="F71" s="99"/>
      <c r="G71" s="99"/>
      <c r="H71" s="129">
        <f aca="true" t="shared" si="9" ref="H71:H96">SUM(C71:F71)</f>
        <v>0</v>
      </c>
      <c r="I71" s="99"/>
      <c r="J71" s="110"/>
      <c r="K71" s="99"/>
      <c r="L71" s="99"/>
      <c r="M71" s="99"/>
      <c r="N71" s="99"/>
      <c r="O71" s="99"/>
      <c r="P71" s="110"/>
    </row>
    <row r="72" spans="1:16" ht="14.25">
      <c r="A72" s="15" t="s">
        <v>450</v>
      </c>
      <c r="B72" s="7" t="s">
        <v>279</v>
      </c>
      <c r="C72" s="99">
        <f>SUM(C69:C71)</f>
        <v>0</v>
      </c>
      <c r="D72" s="99">
        <f>SUM(D69:D71)</f>
        <v>0</v>
      </c>
      <c r="E72" s="99">
        <f>SUM(E69:E71)</f>
        <v>0</v>
      </c>
      <c r="F72" s="99">
        <f>SUM(F69:F71)</f>
        <v>0</v>
      </c>
      <c r="G72" s="99">
        <f>SUM(G69:G71)</f>
        <v>0</v>
      </c>
      <c r="H72" s="129">
        <f t="shared" si="9"/>
        <v>0</v>
      </c>
      <c r="I72" s="99"/>
      <c r="J72" s="110"/>
      <c r="K72" s="99">
        <f>SUM(K69:K71)</f>
        <v>0</v>
      </c>
      <c r="L72" s="99">
        <f>SUM(L69:L71)</f>
        <v>0</v>
      </c>
      <c r="M72" s="99">
        <f>SUM(M69:M71)</f>
        <v>0</v>
      </c>
      <c r="N72" s="99">
        <f>SUM(N69:N71)</f>
        <v>0</v>
      </c>
      <c r="O72" s="99">
        <f>SUM(O69:O71)</f>
        <v>0</v>
      </c>
      <c r="P72" s="110"/>
    </row>
    <row r="73" spans="1:16" ht="14.25">
      <c r="A73" s="13" t="s">
        <v>433</v>
      </c>
      <c r="B73" s="5" t="s">
        <v>280</v>
      </c>
      <c r="C73" s="99"/>
      <c r="D73" s="99"/>
      <c r="E73" s="99"/>
      <c r="F73" s="99"/>
      <c r="G73" s="99"/>
      <c r="H73" s="129">
        <f t="shared" si="9"/>
        <v>0</v>
      </c>
      <c r="I73" s="99"/>
      <c r="J73" s="110"/>
      <c r="K73" s="99"/>
      <c r="L73" s="99"/>
      <c r="M73" s="99"/>
      <c r="N73" s="99"/>
      <c r="O73" s="99"/>
      <c r="P73" s="110"/>
    </row>
    <row r="74" spans="1:16" ht="14.25">
      <c r="A74" s="37" t="s">
        <v>281</v>
      </c>
      <c r="B74" s="5" t="s">
        <v>282</v>
      </c>
      <c r="C74" s="99"/>
      <c r="D74" s="99"/>
      <c r="E74" s="99"/>
      <c r="F74" s="99"/>
      <c r="G74" s="99"/>
      <c r="H74" s="129">
        <f t="shared" si="9"/>
        <v>0</v>
      </c>
      <c r="I74" s="99"/>
      <c r="J74" s="110"/>
      <c r="K74" s="99"/>
      <c r="L74" s="99"/>
      <c r="M74" s="99"/>
      <c r="N74" s="99"/>
      <c r="O74" s="99"/>
      <c r="P74" s="110"/>
    </row>
    <row r="75" spans="1:16" ht="14.25">
      <c r="A75" s="13" t="s">
        <v>434</v>
      </c>
      <c r="B75" s="5" t="s">
        <v>283</v>
      </c>
      <c r="C75" s="99"/>
      <c r="D75" s="99"/>
      <c r="E75" s="99"/>
      <c r="F75" s="99"/>
      <c r="G75" s="99"/>
      <c r="H75" s="129">
        <f t="shared" si="9"/>
        <v>0</v>
      </c>
      <c r="I75" s="99"/>
      <c r="J75" s="110"/>
      <c r="K75" s="99"/>
      <c r="L75" s="99"/>
      <c r="M75" s="99"/>
      <c r="N75" s="99"/>
      <c r="O75" s="99"/>
      <c r="P75" s="110"/>
    </row>
    <row r="76" spans="1:16" ht="14.25">
      <c r="A76" s="37" t="s">
        <v>284</v>
      </c>
      <c r="B76" s="5" t="s">
        <v>285</v>
      </c>
      <c r="C76" s="99"/>
      <c r="D76" s="99"/>
      <c r="E76" s="99"/>
      <c r="F76" s="99"/>
      <c r="G76" s="99"/>
      <c r="H76" s="129">
        <f t="shared" si="9"/>
        <v>0</v>
      </c>
      <c r="I76" s="99"/>
      <c r="J76" s="110"/>
      <c r="K76" s="99"/>
      <c r="L76" s="99"/>
      <c r="M76" s="99"/>
      <c r="N76" s="99"/>
      <c r="O76" s="99"/>
      <c r="P76" s="110"/>
    </row>
    <row r="77" spans="1:16" ht="14.25">
      <c r="A77" s="14" t="s">
        <v>451</v>
      </c>
      <c r="B77" s="7" t="s">
        <v>286</v>
      </c>
      <c r="C77" s="99">
        <f>SUM(C73:C76)</f>
        <v>0</v>
      </c>
      <c r="D77" s="99">
        <f>SUM(D73:D76)</f>
        <v>0</v>
      </c>
      <c r="E77" s="99">
        <f>SUM(E73:E76)</f>
        <v>0</v>
      </c>
      <c r="F77" s="99">
        <f>SUM(F73:F76)</f>
        <v>0</v>
      </c>
      <c r="G77" s="99">
        <f>SUM(G73:G76)</f>
        <v>0</v>
      </c>
      <c r="H77" s="129">
        <f t="shared" si="9"/>
        <v>0</v>
      </c>
      <c r="I77" s="99"/>
      <c r="J77" s="110"/>
      <c r="K77" s="99">
        <f>SUM(K73:K76)</f>
        <v>0</v>
      </c>
      <c r="L77" s="99">
        <f>SUM(L73:L76)</f>
        <v>0</v>
      </c>
      <c r="M77" s="99">
        <f>SUM(M73:M76)</f>
        <v>0</v>
      </c>
      <c r="N77" s="99">
        <f>SUM(N73:N76)</f>
        <v>0</v>
      </c>
      <c r="O77" s="99">
        <f>SUM(O73:O76)</f>
        <v>0</v>
      </c>
      <c r="P77" s="110"/>
    </row>
    <row r="78" spans="1:16" ht="14.25">
      <c r="A78" s="5" t="s">
        <v>560</v>
      </c>
      <c r="B78" s="5" t="s">
        <v>287</v>
      </c>
      <c r="C78" s="99"/>
      <c r="D78" s="99"/>
      <c r="E78" s="99">
        <v>1485061</v>
      </c>
      <c r="F78" s="99"/>
      <c r="G78" s="99"/>
      <c r="H78" s="129">
        <f>SUM(C78:F78)</f>
        <v>1485061</v>
      </c>
      <c r="I78" s="99"/>
      <c r="J78" s="110"/>
      <c r="K78" s="99">
        <v>16236000</v>
      </c>
      <c r="L78" s="99">
        <v>397000</v>
      </c>
      <c r="M78" s="99">
        <v>1342901</v>
      </c>
      <c r="N78" s="99">
        <v>746908</v>
      </c>
      <c r="O78" s="99">
        <v>269591</v>
      </c>
      <c r="P78" s="110">
        <v>58507</v>
      </c>
    </row>
    <row r="79" spans="1:16" ht="14.25">
      <c r="A79" s="5" t="s">
        <v>561</v>
      </c>
      <c r="B79" s="5" t="s">
        <v>287</v>
      </c>
      <c r="C79" s="99"/>
      <c r="D79" s="99"/>
      <c r="E79" s="99"/>
      <c r="F79" s="99"/>
      <c r="G79" s="99"/>
      <c r="H79" s="129">
        <f t="shared" si="9"/>
        <v>0</v>
      </c>
      <c r="I79" s="99"/>
      <c r="J79" s="110"/>
      <c r="K79" s="99"/>
      <c r="L79" s="99"/>
      <c r="M79" s="99"/>
      <c r="N79" s="99"/>
      <c r="O79" s="99"/>
      <c r="P79" s="110"/>
    </row>
    <row r="80" spans="1:16" ht="14.25">
      <c r="A80" s="5" t="s">
        <v>558</v>
      </c>
      <c r="B80" s="5" t="s">
        <v>288</v>
      </c>
      <c r="C80" s="99"/>
      <c r="D80" s="99"/>
      <c r="E80" s="99"/>
      <c r="F80" s="99"/>
      <c r="G80" s="99"/>
      <c r="H80" s="129">
        <f t="shared" si="9"/>
        <v>0</v>
      </c>
      <c r="I80" s="99"/>
      <c r="J80" s="110"/>
      <c r="K80" s="99"/>
      <c r="L80" s="99"/>
      <c r="M80" s="99"/>
      <c r="N80" s="99"/>
      <c r="O80" s="99"/>
      <c r="P80" s="110"/>
    </row>
    <row r="81" spans="1:16" ht="14.25">
      <c r="A81" s="5" t="s">
        <v>559</v>
      </c>
      <c r="B81" s="5" t="s">
        <v>288</v>
      </c>
      <c r="C81" s="99"/>
      <c r="D81" s="99"/>
      <c r="E81" s="99"/>
      <c r="F81" s="99"/>
      <c r="G81" s="99"/>
      <c r="H81" s="129">
        <f t="shared" si="9"/>
        <v>0</v>
      </c>
      <c r="I81" s="99"/>
      <c r="J81" s="110"/>
      <c r="K81" s="99"/>
      <c r="L81" s="99"/>
      <c r="M81" s="99"/>
      <c r="N81" s="99"/>
      <c r="O81" s="99"/>
      <c r="P81" s="110"/>
    </row>
    <row r="82" spans="1:16" ht="14.25">
      <c r="A82" s="7" t="s">
        <v>452</v>
      </c>
      <c r="B82" s="7" t="s">
        <v>289</v>
      </c>
      <c r="C82" s="99">
        <f>SUM(C78:C81)</f>
        <v>0</v>
      </c>
      <c r="D82" s="99">
        <f>SUM(D78:D81)</f>
        <v>0</v>
      </c>
      <c r="E82" s="99">
        <f>SUM(E78:E81)</f>
        <v>1485061</v>
      </c>
      <c r="F82" s="99">
        <f>SUM(F78:F81)</f>
        <v>0</v>
      </c>
      <c r="G82" s="99">
        <f>SUM(G78:G81)</f>
        <v>0</v>
      </c>
      <c r="H82" s="129">
        <f t="shared" si="9"/>
        <v>1485061</v>
      </c>
      <c r="I82" s="99">
        <f>SUM(I78:I81)</f>
        <v>0</v>
      </c>
      <c r="J82" s="99">
        <f>SUM(J78:J81)</f>
        <v>0</v>
      </c>
      <c r="K82" s="99">
        <f aca="true" t="shared" si="10" ref="K82:P82">SUM(K78:K81)</f>
        <v>16236000</v>
      </c>
      <c r="L82" s="99">
        <f t="shared" si="10"/>
        <v>397000</v>
      </c>
      <c r="M82" s="99">
        <f t="shared" si="10"/>
        <v>1342901</v>
      </c>
      <c r="N82" s="99">
        <f t="shared" si="10"/>
        <v>746908</v>
      </c>
      <c r="O82" s="99">
        <f t="shared" si="10"/>
        <v>269591</v>
      </c>
      <c r="P82" s="99">
        <f t="shared" si="10"/>
        <v>58507</v>
      </c>
    </row>
    <row r="83" spans="1:16" ht="14.25">
      <c r="A83" s="37" t="s">
        <v>290</v>
      </c>
      <c r="B83" s="5" t="s">
        <v>291</v>
      </c>
      <c r="C83" s="99"/>
      <c r="D83" s="99"/>
      <c r="E83" s="99"/>
      <c r="F83" s="99"/>
      <c r="G83" s="99"/>
      <c r="H83" s="129">
        <f t="shared" si="9"/>
        <v>0</v>
      </c>
      <c r="I83" s="99"/>
      <c r="J83" s="110"/>
      <c r="K83" s="99"/>
      <c r="L83" s="99"/>
      <c r="M83" s="99"/>
      <c r="N83" s="99"/>
      <c r="O83" s="99"/>
      <c r="P83" s="110"/>
    </row>
    <row r="84" spans="1:16" ht="14.25">
      <c r="A84" s="37" t="s">
        <v>292</v>
      </c>
      <c r="B84" s="5" t="s">
        <v>293</v>
      </c>
      <c r="C84" s="99"/>
      <c r="D84" s="99"/>
      <c r="E84" s="99"/>
      <c r="F84" s="99"/>
      <c r="G84" s="99"/>
      <c r="H84" s="129">
        <f t="shared" si="9"/>
        <v>0</v>
      </c>
      <c r="I84" s="99"/>
      <c r="J84" s="110"/>
      <c r="K84" s="99"/>
      <c r="L84" s="99"/>
      <c r="M84" s="99"/>
      <c r="N84" s="99"/>
      <c r="O84" s="99"/>
      <c r="P84" s="110"/>
    </row>
    <row r="85" spans="1:16" ht="14.25">
      <c r="A85" s="37" t="s">
        <v>294</v>
      </c>
      <c r="B85" s="5" t="s">
        <v>295</v>
      </c>
      <c r="C85" s="99"/>
      <c r="D85" s="99"/>
      <c r="E85" s="99">
        <v>39492637</v>
      </c>
      <c r="F85" s="99"/>
      <c r="G85" s="99"/>
      <c r="H85" s="129">
        <f t="shared" si="9"/>
        <v>39492637</v>
      </c>
      <c r="I85" s="99"/>
      <c r="J85" s="110"/>
      <c r="K85" s="99">
        <v>51319000</v>
      </c>
      <c r="L85" s="99">
        <v>32120000</v>
      </c>
      <c r="M85" s="99">
        <v>37817104</v>
      </c>
      <c r="N85" s="99">
        <v>28064783</v>
      </c>
      <c r="O85" s="99">
        <v>29704277</v>
      </c>
      <c r="P85" s="110">
        <v>34471260</v>
      </c>
    </row>
    <row r="86" spans="1:16" ht="14.25">
      <c r="A86" s="37" t="s">
        <v>296</v>
      </c>
      <c r="B86" s="5" t="s">
        <v>297</v>
      </c>
      <c r="C86" s="99"/>
      <c r="D86" s="99"/>
      <c r="E86" s="99"/>
      <c r="F86" s="99"/>
      <c r="G86" s="99"/>
      <c r="H86" s="129">
        <f t="shared" si="9"/>
        <v>0</v>
      </c>
      <c r="I86" s="99"/>
      <c r="J86" s="110"/>
      <c r="K86" s="99"/>
      <c r="L86" s="99"/>
      <c r="M86" s="99"/>
      <c r="N86" s="99"/>
      <c r="O86" s="99"/>
      <c r="P86" s="110"/>
    </row>
    <row r="87" spans="1:16" ht="14.25">
      <c r="A87" s="13" t="s">
        <v>435</v>
      </c>
      <c r="B87" s="5" t="s">
        <v>298</v>
      </c>
      <c r="C87" s="99"/>
      <c r="D87" s="99"/>
      <c r="E87" s="99"/>
      <c r="F87" s="99"/>
      <c r="G87" s="99"/>
      <c r="H87" s="129">
        <f t="shared" si="9"/>
        <v>0</v>
      </c>
      <c r="I87" s="99"/>
      <c r="J87" s="110"/>
      <c r="K87" s="99"/>
      <c r="L87" s="99"/>
      <c r="M87" s="99"/>
      <c r="N87" s="99"/>
      <c r="O87" s="99"/>
      <c r="P87" s="110"/>
    </row>
    <row r="88" spans="1:16" ht="14.25">
      <c r="A88" s="15" t="s">
        <v>453</v>
      </c>
      <c r="B88" s="7" t="s">
        <v>299</v>
      </c>
      <c r="C88" s="99">
        <f>SUM(C83:C87,C82,C77,C72)</f>
        <v>0</v>
      </c>
      <c r="D88" s="99">
        <f>SUM(D83:D87,D82,D77,D72)</f>
        <v>0</v>
      </c>
      <c r="E88" s="99">
        <f>SUM(E83:E87,E82,E77,E72)</f>
        <v>40977698</v>
      </c>
      <c r="F88" s="99">
        <f>SUM(F83:F87,F82,F77,F72)</f>
        <v>0</v>
      </c>
      <c r="G88" s="99">
        <f>SUM(G83:G87,G82,G77,G72)</f>
        <v>0</v>
      </c>
      <c r="H88" s="129">
        <f t="shared" si="9"/>
        <v>40977698</v>
      </c>
      <c r="I88" s="99">
        <f>SUM(I83:I87,I82,I77,I72)</f>
        <v>0</v>
      </c>
      <c r="J88" s="99">
        <f>SUM(J83:J87,J82,J77,J72)</f>
        <v>0</v>
      </c>
      <c r="K88" s="99">
        <f aca="true" t="shared" si="11" ref="K88:P88">SUM(K83:K87,K82,K77,K72)</f>
        <v>67555000</v>
      </c>
      <c r="L88" s="99">
        <f t="shared" si="11"/>
        <v>32517000</v>
      </c>
      <c r="M88" s="99">
        <f t="shared" si="11"/>
        <v>39160005</v>
      </c>
      <c r="N88" s="99">
        <f t="shared" si="11"/>
        <v>28811691</v>
      </c>
      <c r="O88" s="99">
        <f t="shared" si="11"/>
        <v>29973868</v>
      </c>
      <c r="P88" s="99">
        <f t="shared" si="11"/>
        <v>34529767</v>
      </c>
    </row>
    <row r="89" spans="1:16" ht="14.25">
      <c r="A89" s="13" t="s">
        <v>300</v>
      </c>
      <c r="B89" s="5" t="s">
        <v>301</v>
      </c>
      <c r="C89" s="99"/>
      <c r="D89" s="99"/>
      <c r="E89" s="99"/>
      <c r="F89" s="99"/>
      <c r="G89" s="99"/>
      <c r="H89" s="129">
        <f t="shared" si="9"/>
        <v>0</v>
      </c>
      <c r="I89" s="99"/>
      <c r="J89" s="110"/>
      <c r="K89" s="99"/>
      <c r="L89" s="99"/>
      <c r="M89" s="99"/>
      <c r="N89" s="99"/>
      <c r="O89" s="99"/>
      <c r="P89" s="110"/>
    </row>
    <row r="90" spans="1:16" ht="14.25">
      <c r="A90" s="13" t="s">
        <v>302</v>
      </c>
      <c r="B90" s="5" t="s">
        <v>303</v>
      </c>
      <c r="C90" s="99"/>
      <c r="D90" s="99"/>
      <c r="E90" s="99"/>
      <c r="F90" s="99"/>
      <c r="G90" s="99"/>
      <c r="H90" s="129">
        <f t="shared" si="9"/>
        <v>0</v>
      </c>
      <c r="I90" s="99"/>
      <c r="J90" s="110"/>
      <c r="K90" s="99"/>
      <c r="L90" s="99"/>
      <c r="M90" s="99"/>
      <c r="N90" s="99"/>
      <c r="O90" s="99"/>
      <c r="P90" s="110"/>
    </row>
    <row r="91" spans="1:16" ht="14.25">
      <c r="A91" s="37" t="s">
        <v>304</v>
      </c>
      <c r="B91" s="5" t="s">
        <v>305</v>
      </c>
      <c r="C91" s="99"/>
      <c r="D91" s="99"/>
      <c r="E91" s="99"/>
      <c r="F91" s="99"/>
      <c r="G91" s="99"/>
      <c r="H91" s="129">
        <f t="shared" si="9"/>
        <v>0</v>
      </c>
      <c r="I91" s="99"/>
      <c r="J91" s="110"/>
      <c r="K91" s="99"/>
      <c r="L91" s="99"/>
      <c r="M91" s="99"/>
      <c r="N91" s="99"/>
      <c r="O91" s="99"/>
      <c r="P91" s="110"/>
    </row>
    <row r="92" spans="1:16" ht="14.25">
      <c r="A92" s="37" t="s">
        <v>436</v>
      </c>
      <c r="B92" s="5" t="s">
        <v>306</v>
      </c>
      <c r="C92" s="99"/>
      <c r="D92" s="99"/>
      <c r="E92" s="99"/>
      <c r="F92" s="99"/>
      <c r="G92" s="99"/>
      <c r="H92" s="129">
        <f t="shared" si="9"/>
        <v>0</v>
      </c>
      <c r="I92" s="99"/>
      <c r="J92" s="110"/>
      <c r="K92" s="99"/>
      <c r="L92" s="99"/>
      <c r="M92" s="99"/>
      <c r="N92" s="99"/>
      <c r="O92" s="99"/>
      <c r="P92" s="110"/>
    </row>
    <row r="93" spans="1:16" ht="14.25">
      <c r="A93" s="14" t="s">
        <v>454</v>
      </c>
      <c r="B93" s="7" t="s">
        <v>307</v>
      </c>
      <c r="C93" s="99">
        <f>SUM(C89:C92)</f>
        <v>0</v>
      </c>
      <c r="D93" s="99">
        <f>SUM(D89:D92)</f>
        <v>0</v>
      </c>
      <c r="E93" s="99">
        <f>SUM(E89:E92)</f>
        <v>0</v>
      </c>
      <c r="F93" s="99">
        <f>SUM(F89:F92)</f>
        <v>0</v>
      </c>
      <c r="G93" s="99">
        <f>SUM(G89:G92)</f>
        <v>0</v>
      </c>
      <c r="H93" s="129">
        <f t="shared" si="9"/>
        <v>0</v>
      </c>
      <c r="I93" s="99"/>
      <c r="J93" s="110"/>
      <c r="K93" s="99"/>
      <c r="L93" s="99"/>
      <c r="M93" s="99"/>
      <c r="N93" s="99"/>
      <c r="O93" s="99"/>
      <c r="P93" s="110"/>
    </row>
    <row r="94" spans="1:16" ht="14.25">
      <c r="A94" s="15" t="s">
        <v>308</v>
      </c>
      <c r="B94" s="7" t="s">
        <v>309</v>
      </c>
      <c r="C94" s="99"/>
      <c r="D94" s="99"/>
      <c r="E94" s="99"/>
      <c r="F94" s="99"/>
      <c r="G94" s="99"/>
      <c r="H94" s="129">
        <f t="shared" si="9"/>
        <v>0</v>
      </c>
      <c r="I94" s="99"/>
      <c r="J94" s="110"/>
      <c r="K94" s="99"/>
      <c r="L94" s="99"/>
      <c r="M94" s="99"/>
      <c r="N94" s="99"/>
      <c r="O94" s="99"/>
      <c r="P94" s="110"/>
    </row>
    <row r="95" spans="1:16" ht="15">
      <c r="A95" s="40" t="s">
        <v>455</v>
      </c>
      <c r="B95" s="41" t="s">
        <v>310</v>
      </c>
      <c r="C95" s="99">
        <f>SUM(C93,C94,C88)</f>
        <v>0</v>
      </c>
      <c r="D95" s="99">
        <f>SUM(D93,D94,D88)</f>
        <v>0</v>
      </c>
      <c r="E95" s="99">
        <f>SUM(E93,E94,E88)</f>
        <v>40977698</v>
      </c>
      <c r="F95" s="99">
        <f>SUM(F93,F94,F88)</f>
        <v>0</v>
      </c>
      <c r="G95" s="99">
        <f>SUM(G93,G94,G88)</f>
        <v>0</v>
      </c>
      <c r="H95" s="129">
        <f t="shared" si="9"/>
        <v>40977698</v>
      </c>
      <c r="I95" s="99">
        <f>SUM(I93,I94,I88)</f>
        <v>0</v>
      </c>
      <c r="J95" s="99">
        <f>SUM(J93,J94,J88)</f>
        <v>0</v>
      </c>
      <c r="K95" s="99">
        <f aca="true" t="shared" si="12" ref="K95:P95">SUM(K93,K94,K88)</f>
        <v>67555000</v>
      </c>
      <c r="L95" s="99">
        <f t="shared" si="12"/>
        <v>32517000</v>
      </c>
      <c r="M95" s="99">
        <f t="shared" si="12"/>
        <v>39160005</v>
      </c>
      <c r="N95" s="99">
        <f t="shared" si="12"/>
        <v>28811691</v>
      </c>
      <c r="O95" s="99">
        <f t="shared" si="12"/>
        <v>29973868</v>
      </c>
      <c r="P95" s="99">
        <f t="shared" si="12"/>
        <v>34529767</v>
      </c>
    </row>
    <row r="96" spans="1:16" ht="15">
      <c r="A96" s="44" t="s">
        <v>438</v>
      </c>
      <c r="B96" s="45"/>
      <c r="C96" s="99">
        <f>SUM(C95,C66)</f>
        <v>150000</v>
      </c>
      <c r="D96" s="99">
        <f>SUM(D95,D66)</f>
        <v>80000</v>
      </c>
      <c r="E96" s="99">
        <f>SUM(E95,E66)</f>
        <v>41647698</v>
      </c>
      <c r="F96" s="99">
        <f>SUM(F95,F66)</f>
        <v>0</v>
      </c>
      <c r="G96" s="99">
        <f>SUM(G95,G66)</f>
        <v>0</v>
      </c>
      <c r="H96" s="129">
        <f t="shared" si="9"/>
        <v>41877698</v>
      </c>
      <c r="I96" s="99">
        <f>SUM(I95,I66)</f>
        <v>0</v>
      </c>
      <c r="J96" s="99">
        <f>SUM(J95,J66)</f>
        <v>0</v>
      </c>
      <c r="K96" s="99">
        <f aca="true" t="shared" si="13" ref="K96:P96">SUM(K95,K66)</f>
        <v>79407000</v>
      </c>
      <c r="L96" s="99">
        <f t="shared" si="13"/>
        <v>41327000</v>
      </c>
      <c r="M96" s="99">
        <f t="shared" si="13"/>
        <v>41402907</v>
      </c>
      <c r="N96" s="99">
        <f t="shared" si="13"/>
        <v>29370245</v>
      </c>
      <c r="O96" s="99">
        <f t="shared" si="13"/>
        <v>30639323</v>
      </c>
      <c r="P96" s="99">
        <f t="shared" si="13"/>
        <v>35840120</v>
      </c>
    </row>
  </sheetData>
  <sheetProtection/>
  <mergeCells count="2">
    <mergeCell ref="A1:F1"/>
    <mergeCell ref="A2:H2"/>
  </mergeCells>
  <printOptions/>
  <pageMargins left="0.25" right="0.25" top="0.75" bottom="0.75" header="0.3" footer="0.3"/>
  <pageSetup fitToHeight="0" fitToWidth="1" horizontalDpi="600" verticalDpi="600" orientation="portrait" paperSize="9" scale="60" r:id="rId1"/>
  <headerFooter>
    <oddHeader>&amp;C/2020. (    ) önkormányzati rendelet 2.2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1">
      <selection activeCell="A1" sqref="A1:F1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39" t="s">
        <v>577</v>
      </c>
      <c r="B1" s="140"/>
      <c r="C1" s="140"/>
      <c r="D1" s="140"/>
      <c r="E1" s="140"/>
      <c r="F1" s="138"/>
    </row>
    <row r="2" spans="1:8" ht="24" customHeight="1">
      <c r="A2" s="136" t="s">
        <v>479</v>
      </c>
      <c r="B2" s="137"/>
      <c r="C2" s="137"/>
      <c r="D2" s="137"/>
      <c r="E2" s="137"/>
      <c r="F2" s="138"/>
      <c r="H2" s="68"/>
    </row>
    <row r="3" ht="18">
      <c r="A3" s="47"/>
    </row>
    <row r="4" ht="14.25">
      <c r="A4" s="73" t="s">
        <v>576</v>
      </c>
    </row>
    <row r="5" spans="1:6" ht="66">
      <c r="A5" s="2" t="s">
        <v>17</v>
      </c>
      <c r="B5" s="3" t="s">
        <v>15</v>
      </c>
      <c r="C5" s="58" t="s">
        <v>511</v>
      </c>
      <c r="D5" s="58" t="s">
        <v>512</v>
      </c>
      <c r="E5" s="58" t="s">
        <v>513</v>
      </c>
      <c r="F5" s="70" t="s">
        <v>4</v>
      </c>
    </row>
    <row r="6" spans="1:6" ht="15" customHeight="1">
      <c r="A6" s="31" t="s">
        <v>189</v>
      </c>
      <c r="B6" s="6" t="s">
        <v>190</v>
      </c>
      <c r="C6" s="27"/>
      <c r="D6" s="27"/>
      <c r="E6" s="27"/>
      <c r="F6" s="27"/>
    </row>
    <row r="7" spans="1:6" ht="15" customHeight="1">
      <c r="A7" s="5" t="s">
        <v>191</v>
      </c>
      <c r="B7" s="6" t="s">
        <v>192</v>
      </c>
      <c r="C7" s="27"/>
      <c r="D7" s="27"/>
      <c r="E7" s="27"/>
      <c r="F7" s="27"/>
    </row>
    <row r="8" spans="1:6" ht="15" customHeight="1">
      <c r="A8" s="5" t="s">
        <v>193</v>
      </c>
      <c r="B8" s="6" t="s">
        <v>194</v>
      </c>
      <c r="C8" s="27"/>
      <c r="D8" s="27"/>
      <c r="E8" s="27"/>
      <c r="F8" s="27"/>
    </row>
    <row r="9" spans="1:6" ht="15" customHeight="1">
      <c r="A9" s="5" t="s">
        <v>195</v>
      </c>
      <c r="B9" s="6" t="s">
        <v>196</v>
      </c>
      <c r="C9" s="27"/>
      <c r="D9" s="27"/>
      <c r="E9" s="27"/>
      <c r="F9" s="27"/>
    </row>
    <row r="10" spans="1:6" ht="15" customHeight="1">
      <c r="A10" s="5" t="s">
        <v>197</v>
      </c>
      <c r="B10" s="6" t="s">
        <v>198</v>
      </c>
      <c r="C10" s="27"/>
      <c r="D10" s="27"/>
      <c r="E10" s="27"/>
      <c r="F10" s="27"/>
    </row>
    <row r="11" spans="1:6" ht="15" customHeight="1">
      <c r="A11" s="5" t="s">
        <v>199</v>
      </c>
      <c r="B11" s="6" t="s">
        <v>200</v>
      </c>
      <c r="C11" s="27"/>
      <c r="D11" s="27"/>
      <c r="E11" s="27"/>
      <c r="F11" s="27"/>
    </row>
    <row r="12" spans="1:6" ht="15" customHeight="1">
      <c r="A12" s="7" t="s">
        <v>439</v>
      </c>
      <c r="B12" s="8" t="s">
        <v>201</v>
      </c>
      <c r="C12" s="27"/>
      <c r="D12" s="27"/>
      <c r="E12" s="27"/>
      <c r="F12" s="27"/>
    </row>
    <row r="13" spans="1:6" ht="15" customHeight="1">
      <c r="A13" s="5" t="s">
        <v>202</v>
      </c>
      <c r="B13" s="6" t="s">
        <v>203</v>
      </c>
      <c r="C13" s="27"/>
      <c r="D13" s="27"/>
      <c r="E13" s="27"/>
      <c r="F13" s="27"/>
    </row>
    <row r="14" spans="1:6" ht="15" customHeight="1">
      <c r="A14" s="5" t="s">
        <v>204</v>
      </c>
      <c r="B14" s="6" t="s">
        <v>205</v>
      </c>
      <c r="C14" s="27"/>
      <c r="D14" s="27"/>
      <c r="E14" s="27"/>
      <c r="F14" s="27"/>
    </row>
    <row r="15" spans="1:6" ht="15" customHeight="1">
      <c r="A15" s="5" t="s">
        <v>402</v>
      </c>
      <c r="B15" s="6" t="s">
        <v>206</v>
      </c>
      <c r="C15" s="27"/>
      <c r="D15" s="27"/>
      <c r="E15" s="27"/>
      <c r="F15" s="27"/>
    </row>
    <row r="16" spans="1:6" ht="15" customHeight="1">
      <c r="A16" s="5" t="s">
        <v>403</v>
      </c>
      <c r="B16" s="6" t="s">
        <v>207</v>
      </c>
      <c r="C16" s="27"/>
      <c r="D16" s="27"/>
      <c r="E16" s="27"/>
      <c r="F16" s="27"/>
    </row>
    <row r="17" spans="1:6" ht="15" customHeight="1">
      <c r="A17" s="5" t="s">
        <v>404</v>
      </c>
      <c r="B17" s="6" t="s">
        <v>208</v>
      </c>
      <c r="C17" s="27"/>
      <c r="D17" s="27"/>
      <c r="E17" s="27"/>
      <c r="F17" s="27"/>
    </row>
    <row r="18" spans="1:6" ht="15" customHeight="1">
      <c r="A18" s="39" t="s">
        <v>440</v>
      </c>
      <c r="B18" s="49" t="s">
        <v>209</v>
      </c>
      <c r="C18" s="27"/>
      <c r="D18" s="27"/>
      <c r="E18" s="27"/>
      <c r="F18" s="27"/>
    </row>
    <row r="19" spans="1:6" ht="15" customHeight="1">
      <c r="A19" s="5" t="s">
        <v>408</v>
      </c>
      <c r="B19" s="6" t="s">
        <v>218</v>
      </c>
      <c r="C19" s="27"/>
      <c r="D19" s="27"/>
      <c r="E19" s="27"/>
      <c r="F19" s="27"/>
    </row>
    <row r="20" spans="1:6" ht="15" customHeight="1">
      <c r="A20" s="5" t="s">
        <v>409</v>
      </c>
      <c r="B20" s="6" t="s">
        <v>219</v>
      </c>
      <c r="C20" s="27"/>
      <c r="D20" s="27"/>
      <c r="E20" s="27"/>
      <c r="F20" s="27"/>
    </row>
    <row r="21" spans="1:6" ht="15" customHeight="1">
      <c r="A21" s="7" t="s">
        <v>442</v>
      </c>
      <c r="B21" s="8" t="s">
        <v>220</v>
      </c>
      <c r="C21" s="27"/>
      <c r="D21" s="27"/>
      <c r="E21" s="27"/>
      <c r="F21" s="27"/>
    </row>
    <row r="22" spans="1:6" ht="15" customHeight="1">
      <c r="A22" s="5" t="s">
        <v>410</v>
      </c>
      <c r="B22" s="6" t="s">
        <v>221</v>
      </c>
      <c r="C22" s="27"/>
      <c r="D22" s="27"/>
      <c r="E22" s="27"/>
      <c r="F22" s="27"/>
    </row>
    <row r="23" spans="1:6" ht="15" customHeight="1">
      <c r="A23" s="5" t="s">
        <v>411</v>
      </c>
      <c r="B23" s="6" t="s">
        <v>222</v>
      </c>
      <c r="C23" s="27"/>
      <c r="D23" s="27"/>
      <c r="E23" s="27"/>
      <c r="F23" s="27"/>
    </row>
    <row r="24" spans="1:6" ht="15" customHeight="1">
      <c r="A24" s="5" t="s">
        <v>412</v>
      </c>
      <c r="B24" s="6" t="s">
        <v>223</v>
      </c>
      <c r="C24" s="27"/>
      <c r="D24" s="27"/>
      <c r="E24" s="27"/>
      <c r="F24" s="27"/>
    </row>
    <row r="25" spans="1:6" ht="15" customHeight="1">
      <c r="A25" s="5" t="s">
        <v>413</v>
      </c>
      <c r="B25" s="6" t="s">
        <v>224</v>
      </c>
      <c r="C25" s="27"/>
      <c r="D25" s="27"/>
      <c r="E25" s="27"/>
      <c r="F25" s="27"/>
    </row>
    <row r="26" spans="1:6" ht="15" customHeight="1">
      <c r="A26" s="5" t="s">
        <v>414</v>
      </c>
      <c r="B26" s="6" t="s">
        <v>227</v>
      </c>
      <c r="C26" s="27"/>
      <c r="D26" s="27"/>
      <c r="E26" s="27"/>
      <c r="F26" s="27"/>
    </row>
    <row r="27" spans="1:6" ht="15" customHeight="1">
      <c r="A27" s="5" t="s">
        <v>228</v>
      </c>
      <c r="B27" s="6" t="s">
        <v>229</v>
      </c>
      <c r="C27" s="27"/>
      <c r="D27" s="27"/>
      <c r="E27" s="27"/>
      <c r="F27" s="27"/>
    </row>
    <row r="28" spans="1:6" ht="15" customHeight="1">
      <c r="A28" s="5" t="s">
        <v>415</v>
      </c>
      <c r="B28" s="6" t="s">
        <v>230</v>
      </c>
      <c r="C28" s="27"/>
      <c r="D28" s="27"/>
      <c r="E28" s="27"/>
      <c r="F28" s="27"/>
    </row>
    <row r="29" spans="1:6" ht="15" customHeight="1">
      <c r="A29" s="5" t="s">
        <v>416</v>
      </c>
      <c r="B29" s="6" t="s">
        <v>235</v>
      </c>
      <c r="C29" s="27"/>
      <c r="D29" s="27"/>
      <c r="E29" s="27"/>
      <c r="F29" s="27"/>
    </row>
    <row r="30" spans="1:6" ht="15" customHeight="1">
      <c r="A30" s="7" t="s">
        <v>443</v>
      </c>
      <c r="B30" s="8" t="s">
        <v>238</v>
      </c>
      <c r="C30" s="27"/>
      <c r="D30" s="27"/>
      <c r="E30" s="27"/>
      <c r="F30" s="27"/>
    </row>
    <row r="31" spans="1:6" ht="15" customHeight="1">
      <c r="A31" s="5" t="s">
        <v>417</v>
      </c>
      <c r="B31" s="6" t="s">
        <v>239</v>
      </c>
      <c r="C31" s="27"/>
      <c r="D31" s="27"/>
      <c r="E31" s="27"/>
      <c r="F31" s="27"/>
    </row>
    <row r="32" spans="1:6" ht="15" customHeight="1">
      <c r="A32" s="39" t="s">
        <v>444</v>
      </c>
      <c r="B32" s="49" t="s">
        <v>240</v>
      </c>
      <c r="C32" s="27"/>
      <c r="D32" s="27"/>
      <c r="E32" s="27"/>
      <c r="F32" s="27"/>
    </row>
    <row r="33" spans="1:6" ht="15" customHeight="1">
      <c r="A33" s="13" t="s">
        <v>241</v>
      </c>
      <c r="B33" s="6" t="s">
        <v>242</v>
      </c>
      <c r="C33" s="27"/>
      <c r="D33" s="27"/>
      <c r="E33" s="27"/>
      <c r="F33" s="27"/>
    </row>
    <row r="34" spans="1:6" ht="15" customHeight="1">
      <c r="A34" s="13" t="s">
        <v>418</v>
      </c>
      <c r="B34" s="6" t="s">
        <v>243</v>
      </c>
      <c r="C34" s="27">
        <v>6500</v>
      </c>
      <c r="D34" s="27">
        <v>6500</v>
      </c>
      <c r="E34" s="27"/>
      <c r="F34" s="27">
        <v>6500</v>
      </c>
    </row>
    <row r="35" spans="1:6" ht="15" customHeight="1">
      <c r="A35" s="13" t="s">
        <v>419</v>
      </c>
      <c r="B35" s="6" t="s">
        <v>244</v>
      </c>
      <c r="C35" s="27"/>
      <c r="D35" s="27"/>
      <c r="E35" s="27"/>
      <c r="F35" s="27"/>
    </row>
    <row r="36" spans="1:6" ht="15" customHeight="1">
      <c r="A36" s="13" t="s">
        <v>420</v>
      </c>
      <c r="B36" s="6" t="s">
        <v>245</v>
      </c>
      <c r="C36" s="27"/>
      <c r="D36" s="27"/>
      <c r="E36" s="27"/>
      <c r="F36" s="27"/>
    </row>
    <row r="37" spans="1:6" ht="15" customHeight="1">
      <c r="A37" s="13" t="s">
        <v>246</v>
      </c>
      <c r="B37" s="6" t="s">
        <v>247</v>
      </c>
      <c r="C37" s="27">
        <v>2000</v>
      </c>
      <c r="D37" s="27">
        <v>2140</v>
      </c>
      <c r="E37" s="27"/>
      <c r="F37" s="27">
        <v>2140</v>
      </c>
    </row>
    <row r="38" spans="1:6" ht="15" customHeight="1">
      <c r="A38" s="13" t="s">
        <v>248</v>
      </c>
      <c r="B38" s="6" t="s">
        <v>249</v>
      </c>
      <c r="C38" s="27">
        <v>2295</v>
      </c>
      <c r="D38" s="27">
        <v>2335</v>
      </c>
      <c r="E38" s="27"/>
      <c r="F38" s="27">
        <v>2335</v>
      </c>
    </row>
    <row r="39" spans="1:6" ht="15" customHeight="1">
      <c r="A39" s="13" t="s">
        <v>250</v>
      </c>
      <c r="B39" s="6" t="s">
        <v>251</v>
      </c>
      <c r="C39" s="27"/>
      <c r="D39" s="27"/>
      <c r="E39" s="27"/>
      <c r="F39" s="27"/>
    </row>
    <row r="40" spans="1:6" ht="15" customHeight="1">
      <c r="A40" s="13" t="s">
        <v>421</v>
      </c>
      <c r="B40" s="6" t="s">
        <v>252</v>
      </c>
      <c r="C40" s="27"/>
      <c r="D40" s="27"/>
      <c r="E40" s="27"/>
      <c r="F40" s="27"/>
    </row>
    <row r="41" spans="1:6" ht="15" customHeight="1">
      <c r="A41" s="13" t="s">
        <v>422</v>
      </c>
      <c r="B41" s="6" t="s">
        <v>253</v>
      </c>
      <c r="C41" s="27"/>
      <c r="D41" s="27"/>
      <c r="E41" s="27"/>
      <c r="F41" s="27"/>
    </row>
    <row r="42" spans="1:6" ht="15" customHeight="1">
      <c r="A42" s="13" t="s">
        <v>423</v>
      </c>
      <c r="B42" s="6" t="s">
        <v>254</v>
      </c>
      <c r="C42" s="27"/>
      <c r="D42" s="27"/>
      <c r="E42" s="27"/>
      <c r="F42" s="27"/>
    </row>
    <row r="43" spans="1:6" ht="15" customHeight="1">
      <c r="A43" s="48" t="s">
        <v>445</v>
      </c>
      <c r="B43" s="49" t="s">
        <v>255</v>
      </c>
      <c r="C43" s="27">
        <v>10975</v>
      </c>
      <c r="D43" s="27">
        <v>10975</v>
      </c>
      <c r="E43" s="27"/>
      <c r="F43" s="27">
        <v>10975</v>
      </c>
    </row>
    <row r="44" spans="1:6" ht="15" customHeight="1">
      <c r="A44" s="13" t="s">
        <v>264</v>
      </c>
      <c r="B44" s="6" t="s">
        <v>265</v>
      </c>
      <c r="C44" s="27"/>
      <c r="D44" s="27"/>
      <c r="E44" s="27"/>
      <c r="F44" s="27"/>
    </row>
    <row r="45" spans="1:6" ht="15" customHeight="1">
      <c r="A45" s="5" t="s">
        <v>427</v>
      </c>
      <c r="B45" s="6" t="s">
        <v>266</v>
      </c>
      <c r="C45" s="27"/>
      <c r="D45" s="27"/>
      <c r="E45" s="27"/>
      <c r="F45" s="27"/>
    </row>
    <row r="46" spans="1:6" ht="15" customHeight="1">
      <c r="A46" s="13" t="s">
        <v>428</v>
      </c>
      <c r="B46" s="6" t="s">
        <v>267</v>
      </c>
      <c r="C46" s="27"/>
      <c r="D46" s="27"/>
      <c r="E46" s="27"/>
      <c r="F46" s="27"/>
    </row>
    <row r="47" spans="1:6" ht="15" customHeight="1">
      <c r="A47" s="39" t="s">
        <v>447</v>
      </c>
      <c r="B47" s="49" t="s">
        <v>268</v>
      </c>
      <c r="C47" s="27"/>
      <c r="D47" s="27"/>
      <c r="E47" s="27"/>
      <c r="F47" s="27"/>
    </row>
    <row r="48" spans="1:6" ht="15" customHeight="1">
      <c r="A48" s="56" t="s">
        <v>510</v>
      </c>
      <c r="B48" s="61"/>
      <c r="C48" s="27"/>
      <c r="D48" s="27"/>
      <c r="E48" s="27"/>
      <c r="F48" s="27"/>
    </row>
    <row r="49" spans="1:6" ht="15" customHeight="1">
      <c r="A49" s="5" t="s">
        <v>210</v>
      </c>
      <c r="B49" s="6" t="s">
        <v>211</v>
      </c>
      <c r="C49" s="27"/>
      <c r="D49" s="27"/>
      <c r="E49" s="27"/>
      <c r="F49" s="27"/>
    </row>
    <row r="50" spans="1:6" ht="15" customHeight="1">
      <c r="A50" s="5" t="s">
        <v>212</v>
      </c>
      <c r="B50" s="6" t="s">
        <v>213</v>
      </c>
      <c r="C50" s="27"/>
      <c r="D50" s="27"/>
      <c r="E50" s="27"/>
      <c r="F50" s="27"/>
    </row>
    <row r="51" spans="1:6" ht="15" customHeight="1">
      <c r="A51" s="5" t="s">
        <v>405</v>
      </c>
      <c r="B51" s="6" t="s">
        <v>214</v>
      </c>
      <c r="C51" s="27"/>
      <c r="D51" s="27"/>
      <c r="E51" s="27"/>
      <c r="F51" s="27"/>
    </row>
    <row r="52" spans="1:6" ht="15" customHeight="1">
      <c r="A52" s="5" t="s">
        <v>406</v>
      </c>
      <c r="B52" s="6" t="s">
        <v>215</v>
      </c>
      <c r="C52" s="27"/>
      <c r="D52" s="27"/>
      <c r="E52" s="27"/>
      <c r="F52" s="27"/>
    </row>
    <row r="53" spans="1:6" ht="15" customHeight="1">
      <c r="A53" s="5" t="s">
        <v>407</v>
      </c>
      <c r="B53" s="6" t="s">
        <v>216</v>
      </c>
      <c r="C53" s="27"/>
      <c r="D53" s="27"/>
      <c r="E53" s="27"/>
      <c r="F53" s="27"/>
    </row>
    <row r="54" spans="1:6" ht="15" customHeight="1">
      <c r="A54" s="39" t="s">
        <v>441</v>
      </c>
      <c r="B54" s="49" t="s">
        <v>217</v>
      </c>
      <c r="C54" s="27"/>
      <c r="D54" s="27"/>
      <c r="E54" s="27"/>
      <c r="F54" s="27"/>
    </row>
    <row r="55" spans="1:6" ht="15" customHeight="1">
      <c r="A55" s="13" t="s">
        <v>424</v>
      </c>
      <c r="B55" s="6" t="s">
        <v>256</v>
      </c>
      <c r="C55" s="27"/>
      <c r="D55" s="27"/>
      <c r="E55" s="27"/>
      <c r="F55" s="27"/>
    </row>
    <row r="56" spans="1:6" ht="15" customHeight="1">
      <c r="A56" s="13" t="s">
        <v>425</v>
      </c>
      <c r="B56" s="6" t="s">
        <v>257</v>
      </c>
      <c r="C56" s="27"/>
      <c r="D56" s="27"/>
      <c r="E56" s="27"/>
      <c r="F56" s="27"/>
    </row>
    <row r="57" spans="1:6" ht="15" customHeight="1">
      <c r="A57" s="13" t="s">
        <v>258</v>
      </c>
      <c r="B57" s="6" t="s">
        <v>259</v>
      </c>
      <c r="C57" s="27"/>
      <c r="D57" s="27"/>
      <c r="E57" s="27"/>
      <c r="F57" s="27"/>
    </row>
    <row r="58" spans="1:6" ht="15" customHeight="1">
      <c r="A58" s="13" t="s">
        <v>426</v>
      </c>
      <c r="B58" s="6" t="s">
        <v>260</v>
      </c>
      <c r="C58" s="27"/>
      <c r="D58" s="27"/>
      <c r="E58" s="27"/>
      <c r="F58" s="27"/>
    </row>
    <row r="59" spans="1:6" ht="15" customHeight="1">
      <c r="A59" s="13" t="s">
        <v>261</v>
      </c>
      <c r="B59" s="6" t="s">
        <v>262</v>
      </c>
      <c r="C59" s="27"/>
      <c r="D59" s="27"/>
      <c r="E59" s="27"/>
      <c r="F59" s="27"/>
    </row>
    <row r="60" spans="1:6" ht="15" customHeight="1">
      <c r="A60" s="39" t="s">
        <v>446</v>
      </c>
      <c r="B60" s="49" t="s">
        <v>263</v>
      </c>
      <c r="C60" s="27"/>
      <c r="D60" s="27"/>
      <c r="E60" s="27"/>
      <c r="F60" s="27"/>
    </row>
    <row r="61" spans="1:6" ht="15" customHeight="1">
      <c r="A61" s="13" t="s">
        <v>269</v>
      </c>
      <c r="B61" s="6" t="s">
        <v>270</v>
      </c>
      <c r="C61" s="27"/>
      <c r="D61" s="27"/>
      <c r="E61" s="27"/>
      <c r="F61" s="27"/>
    </row>
    <row r="62" spans="1:6" ht="15" customHeight="1">
      <c r="A62" s="5" t="s">
        <v>429</v>
      </c>
      <c r="B62" s="6" t="s">
        <v>271</v>
      </c>
      <c r="C62" s="27"/>
      <c r="D62" s="27"/>
      <c r="E62" s="27"/>
      <c r="F62" s="27"/>
    </row>
    <row r="63" spans="1:6" ht="15" customHeight="1">
      <c r="A63" s="13" t="s">
        <v>430</v>
      </c>
      <c r="B63" s="6" t="s">
        <v>272</v>
      </c>
      <c r="C63" s="27"/>
      <c r="D63" s="27"/>
      <c r="E63" s="27"/>
      <c r="F63" s="27"/>
    </row>
    <row r="64" spans="1:6" ht="15" customHeight="1">
      <c r="A64" s="39" t="s">
        <v>449</v>
      </c>
      <c r="B64" s="49" t="s">
        <v>273</v>
      </c>
      <c r="C64" s="27"/>
      <c r="D64" s="27"/>
      <c r="E64" s="27"/>
      <c r="F64" s="27"/>
    </row>
    <row r="65" spans="1:6" ht="15" customHeight="1">
      <c r="A65" s="56" t="s">
        <v>509</v>
      </c>
      <c r="B65" s="61"/>
      <c r="C65" s="27"/>
      <c r="D65" s="27"/>
      <c r="E65" s="27"/>
      <c r="F65" s="27"/>
    </row>
    <row r="66" spans="1:6" ht="15">
      <c r="A66" s="46" t="s">
        <v>448</v>
      </c>
      <c r="B66" s="35" t="s">
        <v>274</v>
      </c>
      <c r="C66" s="27">
        <v>10975</v>
      </c>
      <c r="D66" s="27">
        <v>10975</v>
      </c>
      <c r="E66" s="27"/>
      <c r="F66" s="27">
        <v>10975</v>
      </c>
    </row>
    <row r="67" spans="1:6" ht="15">
      <c r="A67" s="60" t="s">
        <v>562</v>
      </c>
      <c r="B67" s="59"/>
      <c r="C67" s="27">
        <v>-32357</v>
      </c>
      <c r="D67" s="27">
        <v>-35319</v>
      </c>
      <c r="E67" s="27"/>
      <c r="F67" s="27">
        <v>-35319</v>
      </c>
    </row>
    <row r="68" spans="1:6" ht="15">
      <c r="A68" s="60" t="s">
        <v>563</v>
      </c>
      <c r="B68" s="59"/>
      <c r="C68" s="27"/>
      <c r="D68" s="27"/>
      <c r="E68" s="27"/>
      <c r="F68" s="27"/>
    </row>
    <row r="69" spans="1:6" ht="14.25">
      <c r="A69" s="37" t="s">
        <v>431</v>
      </c>
      <c r="B69" s="5" t="s">
        <v>275</v>
      </c>
      <c r="C69" s="27"/>
      <c r="D69" s="27"/>
      <c r="E69" s="27"/>
      <c r="F69" s="27"/>
    </row>
    <row r="70" spans="1:6" ht="14.25">
      <c r="A70" s="13" t="s">
        <v>276</v>
      </c>
      <c r="B70" s="5" t="s">
        <v>277</v>
      </c>
      <c r="C70" s="27"/>
      <c r="D70" s="27"/>
      <c r="E70" s="27"/>
      <c r="F70" s="27"/>
    </row>
    <row r="71" spans="1:6" ht="14.25">
      <c r="A71" s="37" t="s">
        <v>432</v>
      </c>
      <c r="B71" s="5" t="s">
        <v>278</v>
      </c>
      <c r="C71" s="27"/>
      <c r="D71" s="27"/>
      <c r="E71" s="27"/>
      <c r="F71" s="27"/>
    </row>
    <row r="72" spans="1:6" ht="14.25">
      <c r="A72" s="15" t="s">
        <v>450</v>
      </c>
      <c r="B72" s="7" t="s">
        <v>279</v>
      </c>
      <c r="C72" s="27"/>
      <c r="D72" s="27"/>
      <c r="E72" s="27"/>
      <c r="F72" s="27"/>
    </row>
    <row r="73" spans="1:6" ht="14.25">
      <c r="A73" s="13" t="s">
        <v>433</v>
      </c>
      <c r="B73" s="5" t="s">
        <v>280</v>
      </c>
      <c r="C73" s="27"/>
      <c r="D73" s="27"/>
      <c r="E73" s="27"/>
      <c r="F73" s="27"/>
    </row>
    <row r="74" spans="1:6" ht="14.25">
      <c r="A74" s="37" t="s">
        <v>281</v>
      </c>
      <c r="B74" s="5" t="s">
        <v>282</v>
      </c>
      <c r="C74" s="27"/>
      <c r="D74" s="27"/>
      <c r="E74" s="27"/>
      <c r="F74" s="27"/>
    </row>
    <row r="75" spans="1:6" ht="14.25">
      <c r="A75" s="13" t="s">
        <v>434</v>
      </c>
      <c r="B75" s="5" t="s">
        <v>283</v>
      </c>
      <c r="C75" s="27"/>
      <c r="D75" s="27"/>
      <c r="E75" s="27"/>
      <c r="F75" s="27"/>
    </row>
    <row r="76" spans="1:6" ht="14.25">
      <c r="A76" s="37" t="s">
        <v>284</v>
      </c>
      <c r="B76" s="5" t="s">
        <v>285</v>
      </c>
      <c r="C76" s="27"/>
      <c r="D76" s="27"/>
      <c r="E76" s="27"/>
      <c r="F76" s="27"/>
    </row>
    <row r="77" spans="1:6" ht="14.25">
      <c r="A77" s="14" t="s">
        <v>451</v>
      </c>
      <c r="B77" s="7" t="s">
        <v>286</v>
      </c>
      <c r="C77" s="27"/>
      <c r="D77" s="27"/>
      <c r="E77" s="27"/>
      <c r="F77" s="27"/>
    </row>
    <row r="78" spans="1:6" ht="14.25">
      <c r="A78" s="5" t="s">
        <v>560</v>
      </c>
      <c r="B78" s="5" t="s">
        <v>287</v>
      </c>
      <c r="C78" s="27">
        <v>1268</v>
      </c>
      <c r="D78" s="27">
        <v>1268</v>
      </c>
      <c r="E78" s="27"/>
      <c r="F78" s="27">
        <v>1268</v>
      </c>
    </row>
    <row r="79" spans="1:6" ht="14.25">
      <c r="A79" s="5" t="s">
        <v>561</v>
      </c>
      <c r="B79" s="5" t="s">
        <v>287</v>
      </c>
      <c r="C79" s="27"/>
      <c r="D79" s="27"/>
      <c r="E79" s="27"/>
      <c r="F79" s="27"/>
    </row>
    <row r="80" spans="1:6" ht="14.25">
      <c r="A80" s="5" t="s">
        <v>558</v>
      </c>
      <c r="B80" s="5" t="s">
        <v>288</v>
      </c>
      <c r="C80" s="27"/>
      <c r="D80" s="27"/>
      <c r="E80" s="27"/>
      <c r="F80" s="27"/>
    </row>
    <row r="81" spans="1:6" ht="14.25">
      <c r="A81" s="5" t="s">
        <v>559</v>
      </c>
      <c r="B81" s="5" t="s">
        <v>288</v>
      </c>
      <c r="C81" s="27"/>
      <c r="D81" s="27"/>
      <c r="E81" s="27"/>
      <c r="F81" s="27"/>
    </row>
    <row r="82" spans="1:6" ht="14.25">
      <c r="A82" s="7" t="s">
        <v>452</v>
      </c>
      <c r="B82" s="7" t="s">
        <v>289</v>
      </c>
      <c r="C82" s="27">
        <v>1268</v>
      </c>
      <c r="D82" s="27">
        <v>1268</v>
      </c>
      <c r="E82" s="27"/>
      <c r="F82" s="27">
        <v>1268</v>
      </c>
    </row>
    <row r="83" spans="1:6" ht="14.25">
      <c r="A83" s="37" t="s">
        <v>290</v>
      </c>
      <c r="B83" s="5" t="s">
        <v>291</v>
      </c>
      <c r="C83" s="27"/>
      <c r="D83" s="27"/>
      <c r="E83" s="27"/>
      <c r="F83" s="27"/>
    </row>
    <row r="84" spans="1:6" ht="14.25">
      <c r="A84" s="37" t="s">
        <v>292</v>
      </c>
      <c r="B84" s="5" t="s">
        <v>293</v>
      </c>
      <c r="C84" s="27"/>
      <c r="D84" s="27"/>
      <c r="E84" s="27"/>
      <c r="F84" s="27"/>
    </row>
    <row r="85" spans="1:6" ht="14.25">
      <c r="A85" s="37" t="s">
        <v>294</v>
      </c>
      <c r="B85" s="5" t="s">
        <v>295</v>
      </c>
      <c r="C85" s="27">
        <v>31089</v>
      </c>
      <c r="D85" s="27">
        <v>34051</v>
      </c>
      <c r="E85" s="27"/>
      <c r="F85" s="27">
        <v>34051</v>
      </c>
    </row>
    <row r="86" spans="1:6" ht="14.25">
      <c r="A86" s="37" t="s">
        <v>296</v>
      </c>
      <c r="B86" s="5" t="s">
        <v>297</v>
      </c>
      <c r="C86" s="27"/>
      <c r="D86" s="27"/>
      <c r="E86" s="27"/>
      <c r="F86" s="27"/>
    </row>
    <row r="87" spans="1:6" ht="14.25">
      <c r="A87" s="13" t="s">
        <v>435</v>
      </c>
      <c r="B87" s="5" t="s">
        <v>298</v>
      </c>
      <c r="C87" s="27"/>
      <c r="D87" s="27"/>
      <c r="E87" s="27"/>
      <c r="F87" s="27"/>
    </row>
    <row r="88" spans="1:6" ht="14.25">
      <c r="A88" s="15" t="s">
        <v>453</v>
      </c>
      <c r="B88" s="7" t="s">
        <v>299</v>
      </c>
      <c r="C88" s="27">
        <v>31089</v>
      </c>
      <c r="D88" s="27">
        <v>34051</v>
      </c>
      <c r="E88" s="27"/>
      <c r="F88" s="27">
        <v>34051</v>
      </c>
    </row>
    <row r="89" spans="1:6" ht="14.25">
      <c r="A89" s="13" t="s">
        <v>300</v>
      </c>
      <c r="B89" s="5" t="s">
        <v>301</v>
      </c>
      <c r="C89" s="27"/>
      <c r="D89" s="27"/>
      <c r="E89" s="27"/>
      <c r="F89" s="27"/>
    </row>
    <row r="90" spans="1:6" ht="14.25">
      <c r="A90" s="13" t="s">
        <v>302</v>
      </c>
      <c r="B90" s="5" t="s">
        <v>303</v>
      </c>
      <c r="C90" s="27"/>
      <c r="D90" s="27"/>
      <c r="E90" s="27"/>
      <c r="F90" s="27"/>
    </row>
    <row r="91" spans="1:6" ht="14.25">
      <c r="A91" s="37" t="s">
        <v>304</v>
      </c>
      <c r="B91" s="5" t="s">
        <v>305</v>
      </c>
      <c r="C91" s="27"/>
      <c r="D91" s="27"/>
      <c r="E91" s="27"/>
      <c r="F91" s="27"/>
    </row>
    <row r="92" spans="1:6" ht="14.25">
      <c r="A92" s="37" t="s">
        <v>436</v>
      </c>
      <c r="B92" s="5" t="s">
        <v>306</v>
      </c>
      <c r="C92" s="27"/>
      <c r="D92" s="27"/>
      <c r="E92" s="27"/>
      <c r="F92" s="27"/>
    </row>
    <row r="93" spans="1:6" ht="14.25">
      <c r="A93" s="14" t="s">
        <v>454</v>
      </c>
      <c r="B93" s="7" t="s">
        <v>307</v>
      </c>
      <c r="C93" s="27"/>
      <c r="D93" s="27"/>
      <c r="E93" s="27"/>
      <c r="F93" s="27"/>
    </row>
    <row r="94" spans="1:6" ht="14.25">
      <c r="A94" s="15" t="s">
        <v>308</v>
      </c>
      <c r="B94" s="7" t="s">
        <v>309</v>
      </c>
      <c r="C94" s="27"/>
      <c r="D94" s="27"/>
      <c r="E94" s="27"/>
      <c r="F94" s="27"/>
    </row>
    <row r="95" spans="1:6" ht="15">
      <c r="A95" s="40" t="s">
        <v>455</v>
      </c>
      <c r="B95" s="41" t="s">
        <v>310</v>
      </c>
      <c r="C95" s="27">
        <v>32357</v>
      </c>
      <c r="D95" s="27">
        <v>35319</v>
      </c>
      <c r="E95" s="27"/>
      <c r="F95" s="27">
        <v>365319</v>
      </c>
    </row>
    <row r="96" spans="1:6" ht="15">
      <c r="A96" s="44" t="s">
        <v>438</v>
      </c>
      <c r="B96" s="45"/>
      <c r="C96" s="27">
        <v>43332</v>
      </c>
      <c r="D96" s="27">
        <v>46294</v>
      </c>
      <c r="E96" s="27"/>
      <c r="F96" s="27">
        <v>46294</v>
      </c>
    </row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&amp;R3/2015. (II.26.) önkormányzati redelet 2.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39" t="s">
        <v>577</v>
      </c>
      <c r="B1" s="140"/>
      <c r="C1" s="140"/>
      <c r="D1" s="140"/>
      <c r="E1" s="140"/>
      <c r="F1" s="138"/>
    </row>
    <row r="2" spans="1:8" ht="24" customHeight="1">
      <c r="A2" s="136" t="s">
        <v>479</v>
      </c>
      <c r="B2" s="137"/>
      <c r="C2" s="137"/>
      <c r="D2" s="137"/>
      <c r="E2" s="137"/>
      <c r="F2" s="138"/>
      <c r="H2" s="68"/>
    </row>
    <row r="3" ht="18">
      <c r="A3" s="47"/>
    </row>
    <row r="4" ht="14.25">
      <c r="A4" s="4" t="s">
        <v>575</v>
      </c>
    </row>
    <row r="5" spans="1:6" ht="53.25">
      <c r="A5" s="2" t="s">
        <v>17</v>
      </c>
      <c r="B5" s="3" t="s">
        <v>15</v>
      </c>
      <c r="C5" s="92" t="s">
        <v>7</v>
      </c>
      <c r="D5" s="92" t="s">
        <v>579</v>
      </c>
      <c r="E5" s="58" t="s">
        <v>513</v>
      </c>
      <c r="F5" s="70" t="s">
        <v>4</v>
      </c>
    </row>
    <row r="6" spans="1:6" ht="15" customHeight="1">
      <c r="A6" s="31" t="s">
        <v>189</v>
      </c>
      <c r="B6" s="6" t="s">
        <v>190</v>
      </c>
      <c r="C6" s="27">
        <v>5944</v>
      </c>
      <c r="D6" s="27">
        <v>5944</v>
      </c>
      <c r="E6" s="27"/>
      <c r="F6" s="27">
        <v>5944</v>
      </c>
    </row>
    <row r="7" spans="1:6" ht="15" customHeight="1">
      <c r="A7" s="5" t="s">
        <v>191</v>
      </c>
      <c r="B7" s="6" t="s">
        <v>192</v>
      </c>
      <c r="C7" s="27">
        <v>27925</v>
      </c>
      <c r="D7" s="27">
        <v>27925</v>
      </c>
      <c r="E7" s="27"/>
      <c r="F7" s="27">
        <v>27925</v>
      </c>
    </row>
    <row r="8" spans="1:6" ht="15" customHeight="1">
      <c r="A8" s="5" t="s">
        <v>193</v>
      </c>
      <c r="B8" s="6" t="s">
        <v>194</v>
      </c>
      <c r="C8" s="27">
        <v>6279</v>
      </c>
      <c r="D8" s="27">
        <v>7143</v>
      </c>
      <c r="E8" s="27"/>
      <c r="F8" s="27">
        <v>7143</v>
      </c>
    </row>
    <row r="9" spans="1:6" ht="15" customHeight="1">
      <c r="A9" s="5" t="s">
        <v>195</v>
      </c>
      <c r="B9" s="6" t="s">
        <v>196</v>
      </c>
      <c r="C9" s="27">
        <v>1200</v>
      </c>
      <c r="D9" s="27">
        <v>1200</v>
      </c>
      <c r="E9" s="27"/>
      <c r="F9" s="27">
        <v>1200</v>
      </c>
    </row>
    <row r="10" spans="1:6" ht="15" customHeight="1">
      <c r="A10" s="5" t="s">
        <v>197</v>
      </c>
      <c r="B10" s="6" t="s">
        <v>198</v>
      </c>
      <c r="C10" s="27">
        <v>23</v>
      </c>
      <c r="D10" s="27">
        <v>343</v>
      </c>
      <c r="E10" s="27"/>
      <c r="F10" s="27">
        <v>343</v>
      </c>
    </row>
    <row r="11" spans="1:6" ht="15" customHeight="1">
      <c r="A11" s="5" t="s">
        <v>199</v>
      </c>
      <c r="B11" s="6" t="s">
        <v>200</v>
      </c>
      <c r="C11" s="27"/>
      <c r="D11" s="27">
        <v>544</v>
      </c>
      <c r="E11" s="27"/>
      <c r="F11" s="27">
        <v>544</v>
      </c>
    </row>
    <row r="12" spans="1:6" ht="15" customHeight="1">
      <c r="A12" s="7" t="s">
        <v>439</v>
      </c>
      <c r="B12" s="8" t="s">
        <v>201</v>
      </c>
      <c r="C12" s="27">
        <v>41371</v>
      </c>
      <c r="D12" s="27">
        <v>43099</v>
      </c>
      <c r="E12" s="27"/>
      <c r="F12" s="27">
        <v>43099</v>
      </c>
    </row>
    <row r="13" spans="1:6" ht="15" customHeight="1">
      <c r="A13" s="5" t="s">
        <v>202</v>
      </c>
      <c r="B13" s="6" t="s">
        <v>203</v>
      </c>
      <c r="C13" s="27"/>
      <c r="D13" s="27"/>
      <c r="E13" s="27"/>
      <c r="F13" s="27"/>
    </row>
    <row r="14" spans="1:6" ht="15" customHeight="1">
      <c r="A14" s="5" t="s">
        <v>204</v>
      </c>
      <c r="B14" s="6" t="s">
        <v>205</v>
      </c>
      <c r="C14" s="27"/>
      <c r="D14" s="27"/>
      <c r="E14" s="27"/>
      <c r="F14" s="27"/>
    </row>
    <row r="15" spans="1:6" ht="15" customHeight="1">
      <c r="A15" s="5" t="s">
        <v>402</v>
      </c>
      <c r="B15" s="6" t="s">
        <v>206</v>
      </c>
      <c r="C15" s="27"/>
      <c r="D15" s="27"/>
      <c r="E15" s="27"/>
      <c r="F15" s="27"/>
    </row>
    <row r="16" spans="1:6" ht="15" customHeight="1">
      <c r="A16" s="5" t="s">
        <v>403</v>
      </c>
      <c r="B16" s="6" t="s">
        <v>207</v>
      </c>
      <c r="C16" s="27"/>
      <c r="D16" s="27"/>
      <c r="E16" s="27"/>
      <c r="F16" s="27"/>
    </row>
    <row r="17" spans="1:6" ht="15" customHeight="1">
      <c r="A17" s="5" t="s">
        <v>404</v>
      </c>
      <c r="B17" s="6" t="s">
        <v>208</v>
      </c>
      <c r="C17" s="27">
        <v>8000</v>
      </c>
      <c r="D17" s="27">
        <v>10798</v>
      </c>
      <c r="E17" s="27"/>
      <c r="F17" s="27">
        <v>10798</v>
      </c>
    </row>
    <row r="18" spans="1:6" ht="15" customHeight="1">
      <c r="A18" s="39" t="s">
        <v>440</v>
      </c>
      <c r="B18" s="49" t="s">
        <v>209</v>
      </c>
      <c r="C18" s="27">
        <v>49371</v>
      </c>
      <c r="D18" s="27">
        <v>53897</v>
      </c>
      <c r="E18" s="27"/>
      <c r="F18" s="27">
        <v>53897</v>
      </c>
    </row>
    <row r="19" spans="1:6" ht="15" customHeight="1">
      <c r="A19" s="5" t="s">
        <v>408</v>
      </c>
      <c r="B19" s="6" t="s">
        <v>218</v>
      </c>
      <c r="C19" s="27"/>
      <c r="D19" s="27"/>
      <c r="E19" s="27"/>
      <c r="F19" s="27"/>
    </row>
    <row r="20" spans="1:6" ht="15" customHeight="1">
      <c r="A20" s="5" t="s">
        <v>409</v>
      </c>
      <c r="B20" s="6" t="s">
        <v>219</v>
      </c>
      <c r="C20" s="27"/>
      <c r="D20" s="27"/>
      <c r="E20" s="27"/>
      <c r="F20" s="27"/>
    </row>
    <row r="21" spans="1:6" ht="15" customHeight="1">
      <c r="A21" s="7" t="s">
        <v>442</v>
      </c>
      <c r="B21" s="8" t="s">
        <v>220</v>
      </c>
      <c r="C21" s="27"/>
      <c r="D21" s="27"/>
      <c r="E21" s="27"/>
      <c r="F21" s="27"/>
    </row>
    <row r="22" spans="1:6" ht="15" customHeight="1">
      <c r="A22" s="5" t="s">
        <v>410</v>
      </c>
      <c r="B22" s="6" t="s">
        <v>221</v>
      </c>
      <c r="C22" s="27"/>
      <c r="D22" s="27"/>
      <c r="E22" s="27"/>
      <c r="F22" s="27"/>
    </row>
    <row r="23" spans="1:6" ht="15" customHeight="1">
      <c r="A23" s="5" t="s">
        <v>411</v>
      </c>
      <c r="B23" s="6" t="s">
        <v>222</v>
      </c>
      <c r="C23" s="27"/>
      <c r="D23" s="27"/>
      <c r="E23" s="27"/>
      <c r="F23" s="27"/>
    </row>
    <row r="24" spans="1:6" ht="15" customHeight="1">
      <c r="A24" s="5" t="s">
        <v>412</v>
      </c>
      <c r="B24" s="6" t="s">
        <v>223</v>
      </c>
      <c r="C24" s="27">
        <v>4000</v>
      </c>
      <c r="D24" s="27">
        <v>4000</v>
      </c>
      <c r="E24" s="27"/>
      <c r="F24" s="27">
        <v>4000</v>
      </c>
    </row>
    <row r="25" spans="1:6" ht="15" customHeight="1">
      <c r="A25" s="5" t="s">
        <v>413</v>
      </c>
      <c r="B25" s="6" t="s">
        <v>224</v>
      </c>
      <c r="C25" s="27">
        <v>12000</v>
      </c>
      <c r="D25" s="27">
        <v>13207</v>
      </c>
      <c r="E25" s="27"/>
      <c r="F25" s="27">
        <v>13207</v>
      </c>
    </row>
    <row r="26" spans="1:6" ht="15" customHeight="1">
      <c r="A26" s="5" t="s">
        <v>414</v>
      </c>
      <c r="B26" s="6" t="s">
        <v>227</v>
      </c>
      <c r="C26" s="27"/>
      <c r="D26" s="27"/>
      <c r="E26" s="27"/>
      <c r="F26" s="27"/>
    </row>
    <row r="27" spans="1:6" ht="15" customHeight="1">
      <c r="A27" s="5" t="s">
        <v>228</v>
      </c>
      <c r="B27" s="6" t="s">
        <v>229</v>
      </c>
      <c r="C27" s="27"/>
      <c r="D27" s="27"/>
      <c r="E27" s="27"/>
      <c r="F27" s="27"/>
    </row>
    <row r="28" spans="1:6" ht="15" customHeight="1">
      <c r="A28" s="5" t="s">
        <v>415</v>
      </c>
      <c r="B28" s="6" t="s">
        <v>230</v>
      </c>
      <c r="C28" s="27">
        <v>1244</v>
      </c>
      <c r="D28" s="27">
        <v>1244</v>
      </c>
      <c r="E28" s="27"/>
      <c r="F28" s="27">
        <v>1244</v>
      </c>
    </row>
    <row r="29" spans="1:6" ht="15" customHeight="1">
      <c r="A29" s="5" t="s">
        <v>416</v>
      </c>
      <c r="B29" s="6" t="s">
        <v>235</v>
      </c>
      <c r="C29" s="27"/>
      <c r="D29" s="27">
        <v>23</v>
      </c>
      <c r="E29" s="27"/>
      <c r="F29" s="27">
        <v>23</v>
      </c>
    </row>
    <row r="30" spans="1:6" ht="15" customHeight="1">
      <c r="A30" s="7" t="s">
        <v>443</v>
      </c>
      <c r="B30" s="8" t="s">
        <v>238</v>
      </c>
      <c r="C30" s="27">
        <v>13244</v>
      </c>
      <c r="D30" s="27">
        <v>14474</v>
      </c>
      <c r="E30" s="27"/>
      <c r="F30" s="27">
        <v>14474</v>
      </c>
    </row>
    <row r="31" spans="1:6" ht="15" customHeight="1">
      <c r="A31" s="5" t="s">
        <v>417</v>
      </c>
      <c r="B31" s="6" t="s">
        <v>239</v>
      </c>
      <c r="C31" s="27"/>
      <c r="D31" s="27"/>
      <c r="E31" s="27"/>
      <c r="F31" s="27"/>
    </row>
    <row r="32" spans="1:6" ht="15" customHeight="1">
      <c r="A32" s="39" t="s">
        <v>444</v>
      </c>
      <c r="B32" s="49" t="s">
        <v>240</v>
      </c>
      <c r="C32" s="27">
        <v>17244</v>
      </c>
      <c r="D32" s="27">
        <v>18474</v>
      </c>
      <c r="E32" s="27"/>
      <c r="F32" s="27">
        <v>18474</v>
      </c>
    </row>
    <row r="33" spans="1:6" ht="15" customHeight="1">
      <c r="A33" s="13" t="s">
        <v>241</v>
      </c>
      <c r="B33" s="6" t="s">
        <v>242</v>
      </c>
      <c r="C33" s="27"/>
      <c r="D33" s="27"/>
      <c r="E33" s="27"/>
      <c r="F33" s="27"/>
    </row>
    <row r="34" spans="1:6" ht="15" customHeight="1">
      <c r="A34" s="13" t="s">
        <v>418</v>
      </c>
      <c r="B34" s="6" t="s">
        <v>243</v>
      </c>
      <c r="C34" s="27">
        <v>7930</v>
      </c>
      <c r="D34" s="27">
        <v>7930</v>
      </c>
      <c r="E34" s="27"/>
      <c r="F34" s="27">
        <v>7930</v>
      </c>
    </row>
    <row r="35" spans="1:6" ht="15" customHeight="1">
      <c r="A35" s="13" t="s">
        <v>419</v>
      </c>
      <c r="B35" s="6" t="s">
        <v>244</v>
      </c>
      <c r="C35" s="27"/>
      <c r="D35" s="27"/>
      <c r="E35" s="27"/>
      <c r="F35" s="27"/>
    </row>
    <row r="36" spans="1:6" ht="15" customHeight="1">
      <c r="A36" s="13" t="s">
        <v>420</v>
      </c>
      <c r="B36" s="6" t="s">
        <v>245</v>
      </c>
      <c r="C36" s="27"/>
      <c r="D36" s="27"/>
      <c r="E36" s="27"/>
      <c r="F36" s="27"/>
    </row>
    <row r="37" spans="1:6" ht="15" customHeight="1">
      <c r="A37" s="13" t="s">
        <v>246</v>
      </c>
      <c r="B37" s="6" t="s">
        <v>247</v>
      </c>
      <c r="C37" s="27">
        <v>2000</v>
      </c>
      <c r="D37" s="27">
        <v>2140</v>
      </c>
      <c r="E37" s="27"/>
      <c r="F37" s="27">
        <v>2140</v>
      </c>
    </row>
    <row r="38" spans="1:6" ht="15" customHeight="1">
      <c r="A38" s="13" t="s">
        <v>248</v>
      </c>
      <c r="B38" s="6" t="s">
        <v>249</v>
      </c>
      <c r="C38" s="27">
        <v>2295</v>
      </c>
      <c r="D38" s="27">
        <v>2335</v>
      </c>
      <c r="E38" s="27"/>
      <c r="F38" s="27">
        <v>2335</v>
      </c>
    </row>
    <row r="39" spans="1:6" ht="15" customHeight="1">
      <c r="A39" s="13" t="s">
        <v>250</v>
      </c>
      <c r="B39" s="6" t="s">
        <v>251</v>
      </c>
      <c r="C39" s="27"/>
      <c r="D39" s="27"/>
      <c r="E39" s="27"/>
      <c r="F39" s="27"/>
    </row>
    <row r="40" spans="1:6" ht="15" customHeight="1">
      <c r="A40" s="13" t="s">
        <v>421</v>
      </c>
      <c r="B40" s="6" t="s">
        <v>252</v>
      </c>
      <c r="C40" s="27"/>
      <c r="D40" s="27"/>
      <c r="E40" s="27"/>
      <c r="F40" s="27"/>
    </row>
    <row r="41" spans="1:6" ht="15" customHeight="1">
      <c r="A41" s="13" t="s">
        <v>422</v>
      </c>
      <c r="B41" s="6" t="s">
        <v>253</v>
      </c>
      <c r="C41" s="27"/>
      <c r="D41" s="27"/>
      <c r="E41" s="27"/>
      <c r="F41" s="27"/>
    </row>
    <row r="42" spans="1:6" ht="15" customHeight="1">
      <c r="A42" s="13" t="s">
        <v>423</v>
      </c>
      <c r="B42" s="6" t="s">
        <v>254</v>
      </c>
      <c r="C42" s="27"/>
      <c r="D42" s="27"/>
      <c r="E42" s="27"/>
      <c r="F42" s="27"/>
    </row>
    <row r="43" spans="1:6" ht="15" customHeight="1">
      <c r="A43" s="48" t="s">
        <v>445</v>
      </c>
      <c r="B43" s="49" t="s">
        <v>255</v>
      </c>
      <c r="C43" s="27">
        <v>12405</v>
      </c>
      <c r="D43" s="27">
        <v>12405</v>
      </c>
      <c r="E43" s="27"/>
      <c r="F43" s="27">
        <v>12405</v>
      </c>
    </row>
    <row r="44" spans="1:6" ht="15" customHeight="1">
      <c r="A44" s="13" t="s">
        <v>264</v>
      </c>
      <c r="B44" s="6" t="s">
        <v>265</v>
      </c>
      <c r="C44" s="27"/>
      <c r="D44" s="27"/>
      <c r="E44" s="27"/>
      <c r="F44" s="27"/>
    </row>
    <row r="45" spans="1:6" ht="15" customHeight="1">
      <c r="A45" s="5" t="s">
        <v>427</v>
      </c>
      <c r="B45" s="6" t="s">
        <v>266</v>
      </c>
      <c r="C45" s="27"/>
      <c r="D45" s="27"/>
      <c r="E45" s="27"/>
      <c r="F45" s="27"/>
    </row>
    <row r="46" spans="1:6" ht="15" customHeight="1">
      <c r="A46" s="13" t="s">
        <v>428</v>
      </c>
      <c r="B46" s="6" t="s">
        <v>267</v>
      </c>
      <c r="C46" s="27"/>
      <c r="D46" s="27"/>
      <c r="E46" s="27"/>
      <c r="F46" s="27"/>
    </row>
    <row r="47" spans="1:6" ht="15" customHeight="1">
      <c r="A47" s="39" t="s">
        <v>447</v>
      </c>
      <c r="B47" s="49" t="s">
        <v>268</v>
      </c>
      <c r="C47" s="27"/>
      <c r="D47" s="27"/>
      <c r="E47" s="27"/>
      <c r="F47" s="27"/>
    </row>
    <row r="48" spans="1:6" ht="15" customHeight="1">
      <c r="A48" s="56" t="s">
        <v>510</v>
      </c>
      <c r="B48" s="61"/>
      <c r="C48" s="27"/>
      <c r="D48" s="27"/>
      <c r="E48" s="27"/>
      <c r="F48" s="27"/>
    </row>
    <row r="49" spans="1:6" ht="15" customHeight="1">
      <c r="A49" s="5" t="s">
        <v>210</v>
      </c>
      <c r="B49" s="6" t="s">
        <v>211</v>
      </c>
      <c r="C49" s="27"/>
      <c r="D49" s="27"/>
      <c r="E49" s="27"/>
      <c r="F49" s="27"/>
    </row>
    <row r="50" spans="1:6" ht="15" customHeight="1">
      <c r="A50" s="5" t="s">
        <v>212</v>
      </c>
      <c r="B50" s="6" t="s">
        <v>213</v>
      </c>
      <c r="C50" s="27"/>
      <c r="D50" s="27"/>
      <c r="E50" s="27"/>
      <c r="F50" s="27"/>
    </row>
    <row r="51" spans="1:6" ht="15" customHeight="1">
      <c r="A51" s="5" t="s">
        <v>405</v>
      </c>
      <c r="B51" s="6" t="s">
        <v>214</v>
      </c>
      <c r="C51" s="27"/>
      <c r="D51" s="27"/>
      <c r="E51" s="27"/>
      <c r="F51" s="27"/>
    </row>
    <row r="52" spans="1:6" ht="15" customHeight="1">
      <c r="A52" s="5" t="s">
        <v>406</v>
      </c>
      <c r="B52" s="6" t="s">
        <v>215</v>
      </c>
      <c r="C52" s="27"/>
      <c r="D52" s="27"/>
      <c r="E52" s="27"/>
      <c r="F52" s="27"/>
    </row>
    <row r="53" spans="1:6" ht="15" customHeight="1">
      <c r="A53" s="5" t="s">
        <v>407</v>
      </c>
      <c r="B53" s="6" t="s">
        <v>216</v>
      </c>
      <c r="C53" s="27"/>
      <c r="D53" s="27"/>
      <c r="E53" s="27"/>
      <c r="F53" s="27"/>
    </row>
    <row r="54" spans="1:6" ht="15" customHeight="1">
      <c r="A54" s="39" t="s">
        <v>441</v>
      </c>
      <c r="B54" s="49" t="s">
        <v>217</v>
      </c>
      <c r="C54" s="27"/>
      <c r="D54" s="27"/>
      <c r="E54" s="27"/>
      <c r="F54" s="27"/>
    </row>
    <row r="55" spans="1:6" ht="15" customHeight="1">
      <c r="A55" s="13" t="s">
        <v>424</v>
      </c>
      <c r="B55" s="6" t="s">
        <v>256</v>
      </c>
      <c r="C55" s="27"/>
      <c r="D55" s="27"/>
      <c r="E55" s="27"/>
      <c r="F55" s="27"/>
    </row>
    <row r="56" spans="1:6" ht="15" customHeight="1">
      <c r="A56" s="13" t="s">
        <v>425</v>
      </c>
      <c r="B56" s="6" t="s">
        <v>257</v>
      </c>
      <c r="C56" s="27"/>
      <c r="D56" s="27"/>
      <c r="E56" s="27"/>
      <c r="F56" s="27"/>
    </row>
    <row r="57" spans="1:6" ht="15" customHeight="1">
      <c r="A57" s="13" t="s">
        <v>258</v>
      </c>
      <c r="B57" s="6" t="s">
        <v>259</v>
      </c>
      <c r="C57" s="27"/>
      <c r="D57" s="27"/>
      <c r="E57" s="27"/>
      <c r="F57" s="27"/>
    </row>
    <row r="58" spans="1:6" ht="15" customHeight="1">
      <c r="A58" s="13" t="s">
        <v>426</v>
      </c>
      <c r="B58" s="6" t="s">
        <v>260</v>
      </c>
      <c r="C58" s="27"/>
      <c r="D58" s="27"/>
      <c r="E58" s="27"/>
      <c r="F58" s="27"/>
    </row>
    <row r="59" spans="1:6" ht="15" customHeight="1">
      <c r="A59" s="13" t="s">
        <v>261</v>
      </c>
      <c r="B59" s="6" t="s">
        <v>262</v>
      </c>
      <c r="C59" s="27"/>
      <c r="D59" s="27"/>
      <c r="E59" s="27"/>
      <c r="F59" s="27"/>
    </row>
    <row r="60" spans="1:6" ht="15" customHeight="1">
      <c r="A60" s="39" t="s">
        <v>446</v>
      </c>
      <c r="B60" s="49" t="s">
        <v>263</v>
      </c>
      <c r="C60" s="27"/>
      <c r="D60" s="27"/>
      <c r="E60" s="27"/>
      <c r="F60" s="27"/>
    </row>
    <row r="61" spans="1:6" ht="15" customHeight="1">
      <c r="A61" s="13" t="s">
        <v>269</v>
      </c>
      <c r="B61" s="6" t="s">
        <v>270</v>
      </c>
      <c r="C61" s="27"/>
      <c r="D61" s="27"/>
      <c r="E61" s="27"/>
      <c r="F61" s="27"/>
    </row>
    <row r="62" spans="1:6" ht="15" customHeight="1">
      <c r="A62" s="5" t="s">
        <v>429</v>
      </c>
      <c r="B62" s="6" t="s">
        <v>271</v>
      </c>
      <c r="C62" s="27"/>
      <c r="D62" s="27"/>
      <c r="E62" s="27"/>
      <c r="F62" s="27"/>
    </row>
    <row r="63" spans="1:6" ht="15" customHeight="1">
      <c r="A63" s="13" t="s">
        <v>430</v>
      </c>
      <c r="B63" s="6" t="s">
        <v>272</v>
      </c>
      <c r="C63" s="27"/>
      <c r="D63" s="27"/>
      <c r="E63" s="27"/>
      <c r="F63" s="27"/>
    </row>
    <row r="64" spans="1:6" ht="15" customHeight="1">
      <c r="A64" s="39" t="s">
        <v>449</v>
      </c>
      <c r="B64" s="49" t="s">
        <v>273</v>
      </c>
      <c r="C64" s="27"/>
      <c r="D64" s="27">
        <v>6294</v>
      </c>
      <c r="E64" s="27"/>
      <c r="F64" s="27">
        <v>6294</v>
      </c>
    </row>
    <row r="65" spans="1:6" ht="15" customHeight="1">
      <c r="A65" s="56" t="s">
        <v>509</v>
      </c>
      <c r="B65" s="61"/>
      <c r="C65" s="27"/>
      <c r="D65" s="27"/>
      <c r="E65" s="27"/>
      <c r="F65" s="27"/>
    </row>
    <row r="66" spans="1:6" ht="15">
      <c r="A66" s="46" t="s">
        <v>448</v>
      </c>
      <c r="B66" s="35" t="s">
        <v>274</v>
      </c>
      <c r="C66" s="27">
        <v>79020</v>
      </c>
      <c r="D66" s="27">
        <v>91070</v>
      </c>
      <c r="E66" s="27"/>
      <c r="F66" s="27">
        <v>91070</v>
      </c>
    </row>
    <row r="67" spans="1:6" ht="15">
      <c r="A67" s="60" t="s">
        <v>562</v>
      </c>
      <c r="B67" s="59"/>
      <c r="C67" s="27">
        <v>-11456</v>
      </c>
      <c r="D67" s="27">
        <v>-14932</v>
      </c>
      <c r="E67" s="27"/>
      <c r="F67" s="27">
        <v>-14932</v>
      </c>
    </row>
    <row r="68" spans="1:6" ht="15">
      <c r="A68" s="60" t="s">
        <v>563</v>
      </c>
      <c r="B68" s="59"/>
      <c r="C68" s="27">
        <v>-4600</v>
      </c>
      <c r="D68" s="27">
        <v>-1866</v>
      </c>
      <c r="E68" s="27"/>
      <c r="F68" s="27">
        <v>-1866</v>
      </c>
    </row>
    <row r="69" spans="1:6" ht="14.25">
      <c r="A69" s="37" t="s">
        <v>431</v>
      </c>
      <c r="B69" s="5" t="s">
        <v>275</v>
      </c>
      <c r="C69" s="27"/>
      <c r="D69" s="27"/>
      <c r="E69" s="27"/>
      <c r="F69" s="27"/>
    </row>
    <row r="70" spans="1:6" ht="14.25">
      <c r="A70" s="13" t="s">
        <v>276</v>
      </c>
      <c r="B70" s="5" t="s">
        <v>277</v>
      </c>
      <c r="C70" s="27"/>
      <c r="D70" s="27"/>
      <c r="E70" s="27"/>
      <c r="F70" s="27"/>
    </row>
    <row r="71" spans="1:6" ht="14.25">
      <c r="A71" s="37" t="s">
        <v>432</v>
      </c>
      <c r="B71" s="5" t="s">
        <v>278</v>
      </c>
      <c r="C71" s="27"/>
      <c r="D71" s="27"/>
      <c r="E71" s="27"/>
      <c r="F71" s="27"/>
    </row>
    <row r="72" spans="1:6" ht="14.25">
      <c r="A72" s="15" t="s">
        <v>450</v>
      </c>
      <c r="B72" s="7" t="s">
        <v>279</v>
      </c>
      <c r="C72" s="27"/>
      <c r="D72" s="27"/>
      <c r="E72" s="27"/>
      <c r="F72" s="27"/>
    </row>
    <row r="73" spans="1:6" ht="14.25">
      <c r="A73" s="13" t="s">
        <v>433</v>
      </c>
      <c r="B73" s="5" t="s">
        <v>280</v>
      </c>
      <c r="C73" s="27"/>
      <c r="D73" s="27"/>
      <c r="E73" s="27"/>
      <c r="F73" s="27"/>
    </row>
    <row r="74" spans="1:6" ht="14.25">
      <c r="A74" s="37" t="s">
        <v>281</v>
      </c>
      <c r="B74" s="5" t="s">
        <v>282</v>
      </c>
      <c r="C74" s="27"/>
      <c r="D74" s="27"/>
      <c r="E74" s="27"/>
      <c r="F74" s="27"/>
    </row>
    <row r="75" spans="1:6" ht="14.25">
      <c r="A75" s="13" t="s">
        <v>434</v>
      </c>
      <c r="B75" s="5" t="s">
        <v>283</v>
      </c>
      <c r="C75" s="27"/>
      <c r="D75" s="27"/>
      <c r="E75" s="27"/>
      <c r="F75" s="27"/>
    </row>
    <row r="76" spans="1:6" ht="14.25">
      <c r="A76" s="37" t="s">
        <v>284</v>
      </c>
      <c r="B76" s="5" t="s">
        <v>285</v>
      </c>
      <c r="C76" s="27"/>
      <c r="D76" s="27"/>
      <c r="E76" s="27"/>
      <c r="F76" s="27"/>
    </row>
    <row r="77" spans="1:6" ht="14.25">
      <c r="A77" s="14" t="s">
        <v>451</v>
      </c>
      <c r="B77" s="7" t="s">
        <v>286</v>
      </c>
      <c r="C77" s="27"/>
      <c r="D77" s="27"/>
      <c r="E77" s="27"/>
      <c r="F77" s="27"/>
    </row>
    <row r="78" spans="1:6" ht="14.25">
      <c r="A78" s="5" t="s">
        <v>560</v>
      </c>
      <c r="B78" s="5" t="s">
        <v>287</v>
      </c>
      <c r="C78" s="27">
        <v>11456</v>
      </c>
      <c r="D78" s="27">
        <v>14190</v>
      </c>
      <c r="E78" s="27"/>
      <c r="F78" s="27">
        <v>14190</v>
      </c>
    </row>
    <row r="79" spans="1:6" ht="14.25">
      <c r="A79" s="5" t="s">
        <v>561</v>
      </c>
      <c r="B79" s="5" t="s">
        <v>287</v>
      </c>
      <c r="C79" s="27">
        <v>4600</v>
      </c>
      <c r="D79" s="27">
        <v>1866</v>
      </c>
      <c r="E79" s="27"/>
      <c r="F79" s="27">
        <v>1866</v>
      </c>
    </row>
    <row r="80" spans="1:6" ht="14.25">
      <c r="A80" s="5" t="s">
        <v>558</v>
      </c>
      <c r="B80" s="5" t="s">
        <v>288</v>
      </c>
      <c r="C80" s="27"/>
      <c r="D80" s="27"/>
      <c r="E80" s="27"/>
      <c r="F80" s="27"/>
    </row>
    <row r="81" spans="1:6" ht="14.25">
      <c r="A81" s="5" t="s">
        <v>559</v>
      </c>
      <c r="B81" s="5" t="s">
        <v>288</v>
      </c>
      <c r="C81" s="27"/>
      <c r="D81" s="27"/>
      <c r="E81" s="27"/>
      <c r="F81" s="27"/>
    </row>
    <row r="82" spans="1:6" ht="14.25">
      <c r="A82" s="7" t="s">
        <v>452</v>
      </c>
      <c r="B82" s="7" t="s">
        <v>289</v>
      </c>
      <c r="C82" s="27">
        <v>16056</v>
      </c>
      <c r="D82" s="27">
        <v>16056</v>
      </c>
      <c r="E82" s="27"/>
      <c r="F82" s="27">
        <v>16056</v>
      </c>
    </row>
    <row r="83" spans="1:6" ht="14.25">
      <c r="A83" s="37" t="s">
        <v>290</v>
      </c>
      <c r="B83" s="5" t="s">
        <v>291</v>
      </c>
      <c r="C83" s="27"/>
      <c r="D83" s="27">
        <v>742</v>
      </c>
      <c r="E83" s="27"/>
      <c r="F83" s="27">
        <v>742</v>
      </c>
    </row>
    <row r="84" spans="1:6" ht="14.25">
      <c r="A84" s="37" t="s">
        <v>292</v>
      </c>
      <c r="B84" s="5" t="s">
        <v>293</v>
      </c>
      <c r="C84" s="27"/>
      <c r="D84" s="27"/>
      <c r="E84" s="27"/>
      <c r="F84" s="27"/>
    </row>
    <row r="85" spans="1:6" ht="14.25">
      <c r="A85" s="37" t="s">
        <v>294</v>
      </c>
      <c r="B85" s="5" t="s">
        <v>295</v>
      </c>
      <c r="C85" s="27">
        <v>31089</v>
      </c>
      <c r="D85" s="27">
        <v>34051</v>
      </c>
      <c r="E85" s="27"/>
      <c r="F85" s="27">
        <v>34051</v>
      </c>
    </row>
    <row r="86" spans="1:6" ht="14.25">
      <c r="A86" s="37" t="s">
        <v>296</v>
      </c>
      <c r="B86" s="5" t="s">
        <v>297</v>
      </c>
      <c r="C86" s="27"/>
      <c r="D86" s="27"/>
      <c r="E86" s="27"/>
      <c r="F86" s="27"/>
    </row>
    <row r="87" spans="1:6" ht="14.25">
      <c r="A87" s="13" t="s">
        <v>435</v>
      </c>
      <c r="B87" s="5" t="s">
        <v>298</v>
      </c>
      <c r="C87" s="27"/>
      <c r="D87" s="27"/>
      <c r="E87" s="27"/>
      <c r="F87" s="27"/>
    </row>
    <row r="88" spans="1:6" ht="14.25">
      <c r="A88" s="15" t="s">
        <v>453</v>
      </c>
      <c r="B88" s="7" t="s">
        <v>299</v>
      </c>
      <c r="C88" s="27">
        <v>47145</v>
      </c>
      <c r="D88" s="27">
        <v>50849</v>
      </c>
      <c r="E88" s="27"/>
      <c r="F88" s="27">
        <v>50849</v>
      </c>
    </row>
    <row r="89" spans="1:6" ht="14.25">
      <c r="A89" s="13" t="s">
        <v>300</v>
      </c>
      <c r="B89" s="5" t="s">
        <v>301</v>
      </c>
      <c r="C89" s="27"/>
      <c r="D89" s="27"/>
      <c r="E89" s="27"/>
      <c r="F89" s="27"/>
    </row>
    <row r="90" spans="1:6" ht="14.25">
      <c r="A90" s="13" t="s">
        <v>302</v>
      </c>
      <c r="B90" s="5" t="s">
        <v>303</v>
      </c>
      <c r="C90" s="27"/>
      <c r="D90" s="27"/>
      <c r="E90" s="27"/>
      <c r="F90" s="27"/>
    </row>
    <row r="91" spans="1:6" ht="14.25">
      <c r="A91" s="37" t="s">
        <v>304</v>
      </c>
      <c r="B91" s="5" t="s">
        <v>305</v>
      </c>
      <c r="C91" s="27"/>
      <c r="D91" s="27"/>
      <c r="E91" s="27"/>
      <c r="F91" s="27"/>
    </row>
    <row r="92" spans="1:6" ht="14.25">
      <c r="A92" s="37" t="s">
        <v>436</v>
      </c>
      <c r="B92" s="5" t="s">
        <v>306</v>
      </c>
      <c r="C92" s="27"/>
      <c r="D92" s="27"/>
      <c r="E92" s="27"/>
      <c r="F92" s="27"/>
    </row>
    <row r="93" spans="1:6" ht="14.25">
      <c r="A93" s="14" t="s">
        <v>454</v>
      </c>
      <c r="B93" s="7" t="s">
        <v>307</v>
      </c>
      <c r="C93" s="27"/>
      <c r="D93" s="27"/>
      <c r="E93" s="27"/>
      <c r="F93" s="27"/>
    </row>
    <row r="94" spans="1:6" ht="14.25">
      <c r="A94" s="15" t="s">
        <v>308</v>
      </c>
      <c r="B94" s="7" t="s">
        <v>309</v>
      </c>
      <c r="C94" s="27"/>
      <c r="D94" s="27"/>
      <c r="E94" s="27"/>
      <c r="F94" s="27"/>
    </row>
    <row r="95" spans="1:6" ht="15">
      <c r="A95" s="40" t="s">
        <v>455</v>
      </c>
      <c r="B95" s="41" t="s">
        <v>310</v>
      </c>
      <c r="C95" s="27">
        <v>47145</v>
      </c>
      <c r="D95" s="27">
        <v>50849</v>
      </c>
      <c r="E95" s="27"/>
      <c r="F95" s="27">
        <v>50849</v>
      </c>
    </row>
    <row r="96" spans="1:6" ht="15">
      <c r="A96" s="44" t="s">
        <v>438</v>
      </c>
      <c r="B96" s="45"/>
      <c r="C96" s="27">
        <v>95076</v>
      </c>
      <c r="D96" s="27">
        <v>107868</v>
      </c>
      <c r="E96" s="27"/>
      <c r="F96" s="27">
        <v>107868</v>
      </c>
    </row>
  </sheetData>
  <sheetProtection/>
  <mergeCells count="2">
    <mergeCell ref="A1:F1"/>
    <mergeCell ref="A2:F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0" r:id="rId1"/>
  <headerFooter>
    <oddHeader>&amp;R3/2015. (II.26.) önkormányzati redelet 2. 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zoomScaleSheetLayoutView="85" workbookViewId="0" topLeftCell="A1">
      <selection activeCell="K1" sqref="K1:P1638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39" t="s">
        <v>646</v>
      </c>
      <c r="B1" s="140"/>
      <c r="C1" s="140"/>
      <c r="D1" s="140"/>
      <c r="E1" s="140"/>
      <c r="F1" s="140"/>
      <c r="G1" s="140"/>
      <c r="H1" s="140"/>
    </row>
    <row r="2" spans="1:8" ht="26.25" customHeight="1">
      <c r="A2" s="136" t="s">
        <v>593</v>
      </c>
      <c r="B2" s="137"/>
      <c r="C2" s="137"/>
      <c r="D2" s="137"/>
      <c r="E2" s="137"/>
      <c r="F2" s="137"/>
      <c r="G2" s="137"/>
      <c r="H2" s="137"/>
    </row>
    <row r="4" spans="1:8" ht="39.75">
      <c r="A4" s="2" t="s">
        <v>17</v>
      </c>
      <c r="B4" s="3" t="s">
        <v>18</v>
      </c>
      <c r="C4" s="71" t="s">
        <v>582</v>
      </c>
      <c r="D4" s="71" t="s">
        <v>636</v>
      </c>
      <c r="E4" s="57" t="s">
        <v>573</v>
      </c>
      <c r="F4" s="57" t="s">
        <v>573</v>
      </c>
      <c r="G4" s="57" t="s">
        <v>573</v>
      </c>
      <c r="H4" s="64" t="s">
        <v>574</v>
      </c>
    </row>
    <row r="5" spans="1:8" ht="14.25">
      <c r="A5" s="27"/>
      <c r="B5" s="27"/>
      <c r="C5" s="27"/>
      <c r="D5" s="27"/>
      <c r="E5" s="27"/>
      <c r="F5" s="27"/>
      <c r="G5" s="27"/>
      <c r="H5" s="27"/>
    </row>
    <row r="6" spans="1:8" ht="14.25">
      <c r="A6" s="27"/>
      <c r="B6" s="27"/>
      <c r="C6" s="27"/>
      <c r="D6" s="27"/>
      <c r="E6" s="27"/>
      <c r="F6" s="27"/>
      <c r="G6" s="27"/>
      <c r="H6" s="27"/>
    </row>
    <row r="7" spans="1:8" ht="14.25">
      <c r="A7" s="27"/>
      <c r="B7" s="27"/>
      <c r="C7" s="27"/>
      <c r="D7" s="27"/>
      <c r="E7" s="27"/>
      <c r="F7" s="27"/>
      <c r="G7" s="27"/>
      <c r="H7" s="27"/>
    </row>
    <row r="8" spans="1:8" ht="14.25">
      <c r="A8" s="27"/>
      <c r="B8" s="27"/>
      <c r="C8" s="27"/>
      <c r="D8" s="27"/>
      <c r="E8" s="27"/>
      <c r="F8" s="27"/>
      <c r="G8" s="27"/>
      <c r="H8" s="27"/>
    </row>
    <row r="9" spans="1:8" ht="14.25">
      <c r="A9" s="13" t="s">
        <v>120</v>
      </c>
      <c r="B9" s="6" t="s">
        <v>121</v>
      </c>
      <c r="C9" s="27">
        <f>SUM(C5:C8)</f>
        <v>0</v>
      </c>
      <c r="D9" s="27"/>
      <c r="E9" s="27"/>
      <c r="F9" s="27"/>
      <c r="G9" s="27"/>
      <c r="H9" s="27">
        <f>SUM(C9:G9)</f>
        <v>0</v>
      </c>
    </row>
    <row r="10" spans="1:8" ht="14.25">
      <c r="A10" s="13"/>
      <c r="B10" s="6"/>
      <c r="C10" s="27"/>
      <c r="D10" s="27"/>
      <c r="E10" s="27"/>
      <c r="F10" s="27"/>
      <c r="G10" s="27"/>
      <c r="H10" s="27"/>
    </row>
    <row r="11" spans="1:8" ht="14.25">
      <c r="A11" s="13"/>
      <c r="B11" s="6"/>
      <c r="C11" s="27"/>
      <c r="D11" s="27"/>
      <c r="E11" s="27"/>
      <c r="F11" s="27"/>
      <c r="G11" s="27"/>
      <c r="H11" s="27"/>
    </row>
    <row r="12" spans="1:8" ht="14.25">
      <c r="A12" s="13"/>
      <c r="B12" s="6"/>
      <c r="C12" s="27"/>
      <c r="D12" s="27"/>
      <c r="E12" s="27"/>
      <c r="F12" s="27"/>
      <c r="G12" s="27"/>
      <c r="H12" s="27"/>
    </row>
    <row r="13" spans="1:8" ht="14.25">
      <c r="A13" s="13"/>
      <c r="B13" s="6"/>
      <c r="C13" s="27"/>
      <c r="D13" s="27"/>
      <c r="E13" s="27"/>
      <c r="F13" s="27"/>
      <c r="G13" s="27"/>
      <c r="H13" s="27"/>
    </row>
    <row r="14" spans="1:8" ht="14.25">
      <c r="A14" s="13" t="s">
        <v>354</v>
      </c>
      <c r="B14" s="6" t="s">
        <v>122</v>
      </c>
      <c r="C14" s="27">
        <f>SUM(C10:C13)</f>
        <v>0</v>
      </c>
      <c r="D14" s="27"/>
      <c r="E14" s="27"/>
      <c r="F14" s="27"/>
      <c r="G14" s="27"/>
      <c r="H14" s="27">
        <f>SUM(C14:G14)</f>
        <v>0</v>
      </c>
    </row>
    <row r="15" spans="1:8" ht="14.25">
      <c r="A15" s="13"/>
      <c r="B15" s="6"/>
      <c r="C15" s="27"/>
      <c r="D15" s="27"/>
      <c r="E15" s="27"/>
      <c r="F15" s="27"/>
      <c r="G15" s="27"/>
      <c r="H15" s="27"/>
    </row>
    <row r="16" spans="1:8" ht="14.25">
      <c r="A16" s="13"/>
      <c r="B16" s="6"/>
      <c r="C16" s="27"/>
      <c r="D16" s="27"/>
      <c r="E16" s="27"/>
      <c r="F16" s="27"/>
      <c r="G16" s="27"/>
      <c r="H16" s="27"/>
    </row>
    <row r="17" spans="1:8" ht="14.25">
      <c r="A17" s="13"/>
      <c r="B17" s="6"/>
      <c r="C17" s="27"/>
      <c r="D17" s="27"/>
      <c r="E17" s="27"/>
      <c r="F17" s="27"/>
      <c r="G17" s="27"/>
      <c r="H17" s="27"/>
    </row>
    <row r="18" spans="1:8" ht="14.25">
      <c r="A18" s="13"/>
      <c r="B18" s="6"/>
      <c r="C18" s="27"/>
      <c r="D18" s="27"/>
      <c r="E18" s="27"/>
      <c r="F18" s="27"/>
      <c r="G18" s="27"/>
      <c r="H18" s="27"/>
    </row>
    <row r="19" spans="1:8" ht="14.25">
      <c r="A19" s="5" t="s">
        <v>123</v>
      </c>
      <c r="B19" s="6" t="s">
        <v>124</v>
      </c>
      <c r="C19" s="27">
        <f>SUM(C15:C18)</f>
        <v>0</v>
      </c>
      <c r="D19" s="27"/>
      <c r="E19" s="27"/>
      <c r="F19" s="27"/>
      <c r="G19" s="27"/>
      <c r="H19" s="27">
        <f>SUM(C19:G19)</f>
        <v>0</v>
      </c>
    </row>
    <row r="20" spans="1:8" ht="14.25">
      <c r="A20" s="5"/>
      <c r="B20" s="6"/>
      <c r="C20" s="27"/>
      <c r="D20" s="27"/>
      <c r="E20" s="27"/>
      <c r="F20" s="27"/>
      <c r="G20" s="27"/>
      <c r="H20" s="27"/>
    </row>
    <row r="21" spans="1:8" ht="14.25">
      <c r="A21" s="5"/>
      <c r="B21" s="6"/>
      <c r="C21" s="27"/>
      <c r="D21" s="27">
        <v>306764</v>
      </c>
      <c r="E21" s="27"/>
      <c r="F21" s="27"/>
      <c r="G21" s="27"/>
      <c r="H21" s="27"/>
    </row>
    <row r="22" spans="1:8" ht="14.25">
      <c r="A22" s="13" t="s">
        <v>125</v>
      </c>
      <c r="B22" s="6" t="s">
        <v>126</v>
      </c>
      <c r="C22" s="27">
        <f>SUM(C20:C21)</f>
        <v>0</v>
      </c>
      <c r="D22" s="27">
        <v>306764</v>
      </c>
      <c r="E22" s="27"/>
      <c r="F22" s="27"/>
      <c r="G22" s="27"/>
      <c r="H22" s="27">
        <f>SUM(C22:G22)</f>
        <v>306764</v>
      </c>
    </row>
    <row r="23" spans="1:8" ht="14.25">
      <c r="A23" s="13"/>
      <c r="B23" s="6"/>
      <c r="C23" s="27"/>
      <c r="D23" s="27"/>
      <c r="E23" s="27"/>
      <c r="F23" s="27"/>
      <c r="G23" s="27"/>
      <c r="H23" s="27"/>
    </row>
    <row r="24" spans="1:8" ht="14.25">
      <c r="A24" s="13"/>
      <c r="B24" s="6"/>
      <c r="C24" s="27"/>
      <c r="D24" s="27"/>
      <c r="E24" s="27"/>
      <c r="F24" s="27"/>
      <c r="G24" s="27"/>
      <c r="H24" s="27"/>
    </row>
    <row r="25" spans="1:8" ht="14.25">
      <c r="A25" s="13"/>
      <c r="B25" s="6"/>
      <c r="C25" s="27"/>
      <c r="D25" s="27"/>
      <c r="E25" s="27"/>
      <c r="F25" s="27"/>
      <c r="G25" s="27"/>
      <c r="H25" s="27"/>
    </row>
    <row r="26" spans="1:8" ht="14.25">
      <c r="A26" s="13" t="s">
        <v>127</v>
      </c>
      <c r="B26" s="6" t="s">
        <v>128</v>
      </c>
      <c r="C26" s="27">
        <f>SUM(C23:C25)</f>
        <v>0</v>
      </c>
      <c r="D26" s="27"/>
      <c r="E26" s="27"/>
      <c r="F26" s="27"/>
      <c r="G26" s="27"/>
      <c r="H26" s="27">
        <f>SUM(C26:G26)</f>
        <v>0</v>
      </c>
    </row>
    <row r="27" spans="1:8" ht="14.25">
      <c r="A27" s="13"/>
      <c r="B27" s="6"/>
      <c r="C27" s="27"/>
      <c r="D27" s="27"/>
      <c r="E27" s="27"/>
      <c r="F27" s="27"/>
      <c r="G27" s="27"/>
      <c r="H27" s="27"/>
    </row>
    <row r="28" spans="1:8" ht="14.25">
      <c r="A28" s="13"/>
      <c r="B28" s="6"/>
      <c r="C28" s="27"/>
      <c r="D28" s="27"/>
      <c r="E28" s="27"/>
      <c r="F28" s="27"/>
      <c r="G28" s="27"/>
      <c r="H28" s="27"/>
    </row>
    <row r="29" spans="1:8" ht="14.25">
      <c r="A29" s="5" t="s">
        <v>129</v>
      </c>
      <c r="B29" s="6" t="s">
        <v>130</v>
      </c>
      <c r="C29" s="27">
        <f>SUM(C27:C28)</f>
        <v>0</v>
      </c>
      <c r="D29" s="27"/>
      <c r="E29" s="27"/>
      <c r="F29" s="27"/>
      <c r="G29" s="27"/>
      <c r="H29" s="27">
        <f>SUM(C29:G29)</f>
        <v>0</v>
      </c>
    </row>
    <row r="30" spans="1:8" ht="14.25">
      <c r="A30" s="5" t="s">
        <v>131</v>
      </c>
      <c r="B30" s="6" t="s">
        <v>132</v>
      </c>
      <c r="C30" s="27"/>
      <c r="D30" s="27">
        <v>15338</v>
      </c>
      <c r="E30" s="27"/>
      <c r="F30" s="27"/>
      <c r="G30" s="27"/>
      <c r="H30" s="27">
        <f>SUM(C30:G30)</f>
        <v>15338</v>
      </c>
    </row>
    <row r="31" spans="1:8" ht="15">
      <c r="A31" s="19" t="s">
        <v>355</v>
      </c>
      <c r="B31" s="9" t="s">
        <v>133</v>
      </c>
      <c r="C31" s="27">
        <f>SUM(C29,C26,C22,C19,C14,C9,C30)</f>
        <v>0</v>
      </c>
      <c r="D31" s="27">
        <v>322102</v>
      </c>
      <c r="E31" s="27"/>
      <c r="F31" s="27"/>
      <c r="G31" s="27"/>
      <c r="H31" s="27">
        <f>SUM(C31:G31)</f>
        <v>322102</v>
      </c>
    </row>
    <row r="32" spans="1:8" ht="15">
      <c r="A32" s="21"/>
      <c r="B32" s="8"/>
      <c r="C32" s="27"/>
      <c r="D32" s="27"/>
      <c r="E32" s="27"/>
      <c r="F32" s="27"/>
      <c r="G32" s="27"/>
      <c r="H32" s="27"/>
    </row>
    <row r="33" spans="1:8" ht="15">
      <c r="A33" s="21"/>
      <c r="B33" s="8"/>
      <c r="C33" s="27"/>
      <c r="D33" s="27"/>
      <c r="E33" s="27"/>
      <c r="F33" s="27"/>
      <c r="G33" s="27"/>
      <c r="H33" s="27"/>
    </row>
    <row r="34" spans="1:8" ht="15">
      <c r="A34" s="21"/>
      <c r="B34" s="8"/>
      <c r="C34" s="27"/>
      <c r="D34" s="27"/>
      <c r="E34" s="27"/>
      <c r="F34" s="27"/>
      <c r="G34" s="27"/>
      <c r="H34" s="27"/>
    </row>
    <row r="35" spans="1:8" ht="15">
      <c r="A35" s="21"/>
      <c r="B35" s="8"/>
      <c r="C35" s="27"/>
      <c r="D35" s="27"/>
      <c r="E35" s="27"/>
      <c r="F35" s="27"/>
      <c r="G35" s="27"/>
      <c r="H35" s="27"/>
    </row>
    <row r="36" spans="1:8" ht="14.25">
      <c r="A36" s="13" t="s">
        <v>134</v>
      </c>
      <c r="B36" s="6" t="s">
        <v>135</v>
      </c>
      <c r="C36" s="27">
        <f>SUM(C32:C35)</f>
        <v>0</v>
      </c>
      <c r="D36" s="27"/>
      <c r="E36" s="27"/>
      <c r="F36" s="27"/>
      <c r="G36" s="27"/>
      <c r="H36" s="27">
        <f>SUM(C36:G36)</f>
        <v>0</v>
      </c>
    </row>
    <row r="37" spans="1:8" ht="14.25">
      <c r="A37" s="13"/>
      <c r="B37" s="6"/>
      <c r="C37" s="27"/>
      <c r="D37" s="27"/>
      <c r="E37" s="27"/>
      <c r="F37" s="27"/>
      <c r="G37" s="27"/>
      <c r="H37" s="27"/>
    </row>
    <row r="38" spans="1:8" ht="14.25">
      <c r="A38" s="13"/>
      <c r="B38" s="6"/>
      <c r="C38" s="27"/>
      <c r="D38" s="27"/>
      <c r="E38" s="27"/>
      <c r="F38" s="27"/>
      <c r="G38" s="27"/>
      <c r="H38" s="27"/>
    </row>
    <row r="39" spans="1:8" ht="14.25">
      <c r="A39" s="13"/>
      <c r="B39" s="6"/>
      <c r="C39" s="27"/>
      <c r="D39" s="27"/>
      <c r="E39" s="27"/>
      <c r="F39" s="27"/>
      <c r="G39" s="27"/>
      <c r="H39" s="27"/>
    </row>
    <row r="40" spans="1:8" ht="14.25">
      <c r="A40" s="13"/>
      <c r="B40" s="6"/>
      <c r="C40" s="27"/>
      <c r="D40" s="27"/>
      <c r="E40" s="27"/>
      <c r="F40" s="27"/>
      <c r="G40" s="27"/>
      <c r="H40" s="27"/>
    </row>
    <row r="41" spans="1:8" ht="14.25">
      <c r="A41" s="13" t="s">
        <v>136</v>
      </c>
      <c r="B41" s="6" t="s">
        <v>137</v>
      </c>
      <c r="C41" s="27">
        <f>SUM(C37:C40)</f>
        <v>0</v>
      </c>
      <c r="D41" s="27"/>
      <c r="E41" s="27"/>
      <c r="F41" s="27"/>
      <c r="G41" s="27"/>
      <c r="H41" s="27">
        <f>SUM(C41:G41)</f>
        <v>0</v>
      </c>
    </row>
    <row r="42" spans="1:8" ht="14.25">
      <c r="A42" s="13"/>
      <c r="B42" s="6"/>
      <c r="C42" s="27"/>
      <c r="D42" s="27"/>
      <c r="E42" s="27"/>
      <c r="F42" s="27"/>
      <c r="G42" s="27"/>
      <c r="H42" s="27"/>
    </row>
    <row r="43" spans="1:8" ht="14.25">
      <c r="A43" s="13"/>
      <c r="B43" s="6"/>
      <c r="C43" s="27"/>
      <c r="D43" s="27"/>
      <c r="E43" s="27"/>
      <c r="F43" s="27"/>
      <c r="G43" s="27"/>
      <c r="H43" s="27"/>
    </row>
    <row r="44" spans="1:8" ht="14.25">
      <c r="A44" s="13"/>
      <c r="B44" s="6"/>
      <c r="C44" s="27"/>
      <c r="D44" s="27"/>
      <c r="E44" s="27"/>
      <c r="F44" s="27"/>
      <c r="G44" s="27"/>
      <c r="H44" s="27"/>
    </row>
    <row r="45" spans="1:8" ht="14.25">
      <c r="A45" s="13"/>
      <c r="B45" s="6"/>
      <c r="C45" s="27"/>
      <c r="D45" s="27"/>
      <c r="E45" s="27"/>
      <c r="F45" s="27"/>
      <c r="G45" s="27"/>
      <c r="H45" s="27"/>
    </row>
    <row r="46" spans="1:8" ht="14.25">
      <c r="A46" s="13" t="s">
        <v>138</v>
      </c>
      <c r="B46" s="6" t="s">
        <v>139</v>
      </c>
      <c r="C46" s="27">
        <f>SUM(C42:C45)</f>
        <v>0</v>
      </c>
      <c r="D46" s="27"/>
      <c r="E46" s="27"/>
      <c r="F46" s="27"/>
      <c r="G46" s="27"/>
      <c r="H46" s="27">
        <f>SUM(C46:G46)</f>
        <v>0</v>
      </c>
    </row>
    <row r="47" spans="1:8" ht="14.25">
      <c r="A47" s="13" t="s">
        <v>140</v>
      </c>
      <c r="B47" s="6" t="s">
        <v>141</v>
      </c>
      <c r="C47" s="27"/>
      <c r="D47" s="27"/>
      <c r="E47" s="27"/>
      <c r="F47" s="27"/>
      <c r="G47" s="27"/>
      <c r="H47" s="27">
        <f>SUM(C47:G47)</f>
        <v>0</v>
      </c>
    </row>
    <row r="48" spans="1:8" ht="15">
      <c r="A48" s="19" t="s">
        <v>356</v>
      </c>
      <c r="B48" s="9" t="s">
        <v>142</v>
      </c>
      <c r="C48" s="27">
        <f>SUM(C46,C41,C36,C47)</f>
        <v>0</v>
      </c>
      <c r="D48" s="27"/>
      <c r="E48" s="27"/>
      <c r="F48" s="27"/>
      <c r="G48" s="27"/>
      <c r="H48" s="27">
        <f>SUM(C48:G48)</f>
        <v>0</v>
      </c>
    </row>
    <row r="51" spans="1:7" ht="14.25">
      <c r="A51" s="43" t="s">
        <v>568</v>
      </c>
      <c r="B51" s="43" t="s">
        <v>569</v>
      </c>
      <c r="C51" s="43" t="s">
        <v>570</v>
      </c>
      <c r="D51" s="43" t="s">
        <v>571</v>
      </c>
      <c r="E51" s="4"/>
      <c r="F51" s="4"/>
      <c r="G51" s="4"/>
    </row>
    <row r="52" spans="1:7" ht="14.25">
      <c r="A52" s="42"/>
      <c r="B52" s="42"/>
      <c r="C52" s="42"/>
      <c r="D52" s="42"/>
      <c r="E52" s="4"/>
      <c r="F52" s="4"/>
      <c r="G52" s="4"/>
    </row>
    <row r="53" spans="1:7" ht="14.25">
      <c r="A53" s="42"/>
      <c r="B53" s="42"/>
      <c r="C53" s="42"/>
      <c r="D53" s="42"/>
      <c r="E53" s="4"/>
      <c r="F53" s="4"/>
      <c r="G53" s="4"/>
    </row>
    <row r="54" spans="1:7" ht="14.25">
      <c r="A54" s="42"/>
      <c r="B54" s="42"/>
      <c r="C54" s="42"/>
      <c r="D54" s="42"/>
      <c r="E54" s="4"/>
      <c r="F54" s="4"/>
      <c r="G54" s="4"/>
    </row>
    <row r="55" spans="1:7" ht="14.25">
      <c r="A55" s="42"/>
      <c r="B55" s="42"/>
      <c r="C55" s="42"/>
      <c r="D55" s="42"/>
      <c r="E55" s="4"/>
      <c r="F55" s="4"/>
      <c r="G55" s="4"/>
    </row>
    <row r="56" spans="1:7" ht="14.25">
      <c r="A56" s="13" t="s">
        <v>120</v>
      </c>
      <c r="B56" s="6" t="s">
        <v>121</v>
      </c>
      <c r="C56" s="42"/>
      <c r="D56" s="42"/>
      <c r="E56" s="4"/>
      <c r="F56" s="4"/>
      <c r="G56" s="4"/>
    </row>
    <row r="57" spans="1:7" ht="14.25">
      <c r="A57" s="13"/>
      <c r="B57" s="6"/>
      <c r="C57" s="42"/>
      <c r="D57" s="42"/>
      <c r="E57" s="4"/>
      <c r="F57" s="4"/>
      <c r="G57" s="4"/>
    </row>
    <row r="58" spans="1:7" ht="14.25">
      <c r="A58" s="13"/>
      <c r="B58" s="6"/>
      <c r="C58" s="42"/>
      <c r="D58" s="42"/>
      <c r="E58" s="4"/>
      <c r="F58" s="4"/>
      <c r="G58" s="4"/>
    </row>
    <row r="59" spans="1:7" ht="14.25">
      <c r="A59" s="13"/>
      <c r="B59" s="6"/>
      <c r="C59" s="42"/>
      <c r="D59" s="42"/>
      <c r="E59" s="4"/>
      <c r="F59" s="4"/>
      <c r="G59" s="4"/>
    </row>
    <row r="60" spans="1:7" ht="14.25">
      <c r="A60" s="13"/>
      <c r="B60" s="6"/>
      <c r="C60" s="42"/>
      <c r="D60" s="42"/>
      <c r="E60" s="4"/>
      <c r="F60" s="4"/>
      <c r="G60" s="4"/>
    </row>
    <row r="61" spans="1:7" ht="14.25">
      <c r="A61" s="13" t="s">
        <v>354</v>
      </c>
      <c r="B61" s="6" t="s">
        <v>122</v>
      </c>
      <c r="C61" s="42"/>
      <c r="D61" s="42"/>
      <c r="E61" s="4"/>
      <c r="F61" s="4"/>
      <c r="G61" s="4"/>
    </row>
    <row r="62" spans="1:7" ht="14.25">
      <c r="A62" s="13"/>
      <c r="B62" s="6"/>
      <c r="C62" s="42"/>
      <c r="D62" s="42"/>
      <c r="E62" s="4"/>
      <c r="F62" s="4"/>
      <c r="G62" s="4"/>
    </row>
    <row r="63" spans="1:7" ht="14.25">
      <c r="A63" s="13"/>
      <c r="B63" s="6"/>
      <c r="C63" s="42"/>
      <c r="D63" s="42"/>
      <c r="E63" s="4"/>
      <c r="F63" s="4"/>
      <c r="G63" s="4"/>
    </row>
    <row r="64" spans="1:7" ht="14.25">
      <c r="A64" s="13"/>
      <c r="B64" s="6"/>
      <c r="C64" s="42"/>
      <c r="D64" s="42"/>
      <c r="E64" s="4"/>
      <c r="F64" s="4"/>
      <c r="G64" s="4"/>
    </row>
    <row r="65" spans="1:7" ht="14.25">
      <c r="A65" s="13"/>
      <c r="B65" s="6"/>
      <c r="C65" s="42"/>
      <c r="D65" s="42"/>
      <c r="E65" s="4"/>
      <c r="F65" s="4"/>
      <c r="G65" s="4"/>
    </row>
    <row r="66" spans="1:7" ht="14.25">
      <c r="A66" s="5" t="s">
        <v>123</v>
      </c>
      <c r="B66" s="6" t="s">
        <v>124</v>
      </c>
      <c r="C66" s="42"/>
      <c r="D66" s="42"/>
      <c r="E66" s="4"/>
      <c r="F66" s="4"/>
      <c r="G66" s="4"/>
    </row>
    <row r="67" spans="1:7" ht="14.25">
      <c r="A67" s="5"/>
      <c r="B67" s="6"/>
      <c r="C67" s="42"/>
      <c r="D67" s="42"/>
      <c r="E67" s="4"/>
      <c r="F67" s="4"/>
      <c r="G67" s="4"/>
    </row>
    <row r="68" spans="1:7" ht="14.25">
      <c r="A68" s="5"/>
      <c r="B68" s="6"/>
      <c r="C68" s="42"/>
      <c r="D68" s="42"/>
      <c r="E68" s="4"/>
      <c r="F68" s="4"/>
      <c r="G68" s="4"/>
    </row>
    <row r="69" spans="1:7" ht="14.25">
      <c r="A69" s="13" t="s">
        <v>125</v>
      </c>
      <c r="B69" s="6" t="s">
        <v>126</v>
      </c>
      <c r="C69" s="42"/>
      <c r="D69" s="42"/>
      <c r="E69" s="4"/>
      <c r="F69" s="4"/>
      <c r="G69" s="4"/>
    </row>
    <row r="70" spans="1:7" ht="15">
      <c r="A70" s="19" t="s">
        <v>355</v>
      </c>
      <c r="B70" s="9" t="s">
        <v>133</v>
      </c>
      <c r="C70" s="42"/>
      <c r="D70" s="42"/>
      <c r="E70" s="4"/>
      <c r="F70" s="4"/>
      <c r="G70" s="4"/>
    </row>
    <row r="71" spans="1:7" ht="15">
      <c r="A71" s="21"/>
      <c r="B71" s="8"/>
      <c r="C71" s="42"/>
      <c r="D71" s="42"/>
      <c r="E71" s="4"/>
      <c r="F71" s="4"/>
      <c r="G71" s="4"/>
    </row>
    <row r="72" spans="1:7" ht="15">
      <c r="A72" s="21"/>
      <c r="B72" s="8"/>
      <c r="C72" s="42"/>
      <c r="D72" s="42"/>
      <c r="E72" s="4"/>
      <c r="F72" s="4"/>
      <c r="G72" s="4"/>
    </row>
    <row r="73" spans="1:7" ht="15">
      <c r="A73" s="21"/>
      <c r="B73" s="8"/>
      <c r="C73" s="42"/>
      <c r="D73" s="42"/>
      <c r="E73" s="4"/>
      <c r="F73" s="4"/>
      <c r="G73" s="4"/>
    </row>
    <row r="74" spans="1:7" ht="15">
      <c r="A74" s="21"/>
      <c r="B74" s="8"/>
      <c r="C74" s="42"/>
      <c r="D74" s="42"/>
      <c r="E74" s="4"/>
      <c r="F74" s="4"/>
      <c r="G74" s="4"/>
    </row>
    <row r="75" spans="1:7" ht="14.25">
      <c r="A75" s="13" t="s">
        <v>134</v>
      </c>
      <c r="B75" s="6" t="s">
        <v>135</v>
      </c>
      <c r="C75" s="42"/>
      <c r="D75" s="42"/>
      <c r="E75" s="4"/>
      <c r="F75" s="4"/>
      <c r="G75" s="4"/>
    </row>
    <row r="76" spans="1:7" ht="14.25">
      <c r="A76" s="13"/>
      <c r="B76" s="6"/>
      <c r="C76" s="42"/>
      <c r="D76" s="42"/>
      <c r="E76" s="4"/>
      <c r="F76" s="4"/>
      <c r="G76" s="4"/>
    </row>
    <row r="77" spans="1:7" ht="14.25">
      <c r="A77" s="13"/>
      <c r="B77" s="6"/>
      <c r="C77" s="42"/>
      <c r="D77" s="42"/>
      <c r="E77" s="4"/>
      <c r="F77" s="4"/>
      <c r="G77" s="4"/>
    </row>
    <row r="78" spans="1:7" ht="14.25">
      <c r="A78" s="13"/>
      <c r="B78" s="6"/>
      <c r="C78" s="42"/>
      <c r="D78" s="42"/>
      <c r="E78" s="4"/>
      <c r="F78" s="4"/>
      <c r="G78" s="4"/>
    </row>
    <row r="79" spans="1:7" ht="14.25">
      <c r="A79" s="13"/>
      <c r="B79" s="6"/>
      <c r="C79" s="42"/>
      <c r="D79" s="42"/>
      <c r="E79" s="4"/>
      <c r="F79" s="4"/>
      <c r="G79" s="4"/>
    </row>
    <row r="80" spans="1:7" ht="14.25">
      <c r="A80" s="13" t="s">
        <v>136</v>
      </c>
      <c r="B80" s="6" t="s">
        <v>137</v>
      </c>
      <c r="C80" s="42"/>
      <c r="D80" s="42"/>
      <c r="E80" s="4"/>
      <c r="F80" s="4"/>
      <c r="G80" s="4"/>
    </row>
    <row r="81" spans="1:7" ht="14.25">
      <c r="A81" s="13"/>
      <c r="B81" s="6"/>
      <c r="C81" s="42"/>
      <c r="D81" s="42"/>
      <c r="E81" s="4"/>
      <c r="F81" s="4"/>
      <c r="G81" s="4"/>
    </row>
    <row r="82" spans="1:7" ht="14.25">
      <c r="A82" s="13"/>
      <c r="B82" s="6"/>
      <c r="C82" s="42"/>
      <c r="D82" s="42"/>
      <c r="E82" s="4"/>
      <c r="F82" s="4"/>
      <c r="G82" s="4"/>
    </row>
    <row r="83" spans="1:7" ht="14.25">
      <c r="A83" s="13"/>
      <c r="B83" s="6"/>
      <c r="C83" s="42"/>
      <c r="D83" s="42"/>
      <c r="E83" s="4"/>
      <c r="F83" s="4"/>
      <c r="G83" s="4"/>
    </row>
    <row r="84" spans="1:7" ht="14.25">
      <c r="A84" s="13"/>
      <c r="B84" s="6"/>
      <c r="C84" s="42"/>
      <c r="D84" s="42"/>
      <c r="E84" s="4"/>
      <c r="F84" s="4"/>
      <c r="G84" s="4"/>
    </row>
    <row r="85" spans="1:7" ht="14.25">
      <c r="A85" s="13" t="s">
        <v>138</v>
      </c>
      <c r="B85" s="6" t="s">
        <v>139</v>
      </c>
      <c r="C85" s="42"/>
      <c r="D85" s="42"/>
      <c r="E85" s="4"/>
      <c r="F85" s="4"/>
      <c r="G85" s="4"/>
    </row>
    <row r="86" spans="1:7" ht="15">
      <c r="A86" s="19" t="s">
        <v>356</v>
      </c>
      <c r="B86" s="9" t="s">
        <v>142</v>
      </c>
      <c r="C86" s="42"/>
      <c r="D86" s="42"/>
      <c r="E86" s="4"/>
      <c r="F86" s="4"/>
      <c r="G86" s="4"/>
    </row>
    <row r="87" spans="1:7" ht="14.25">
      <c r="A87" s="4"/>
      <c r="B87" s="4"/>
      <c r="C87" s="4"/>
      <c r="D87" s="4"/>
      <c r="E87" s="4"/>
      <c r="F87" s="4"/>
      <c r="G87" s="4"/>
    </row>
    <row r="88" spans="1:7" ht="14.25">
      <c r="A88" s="4"/>
      <c r="B88" s="4"/>
      <c r="C88" s="4"/>
      <c r="D88" s="4"/>
      <c r="E88" s="4"/>
      <c r="F88" s="4"/>
      <c r="G88" s="4"/>
    </row>
    <row r="89" spans="1:7" ht="14.25">
      <c r="A89" s="4"/>
      <c r="B89" s="4"/>
      <c r="C89" s="4"/>
      <c r="D89" s="4"/>
      <c r="E89" s="4"/>
      <c r="F89" s="4"/>
      <c r="G89" s="4"/>
    </row>
    <row r="90" spans="1:7" ht="14.25">
      <c r="A90" s="4"/>
      <c r="B90" s="4"/>
      <c r="C90" s="4"/>
      <c r="D90" s="4"/>
      <c r="E90" s="4"/>
      <c r="F90" s="4"/>
      <c r="G90" s="4"/>
    </row>
    <row r="91" spans="1:7" ht="14.25">
      <c r="A91" s="4"/>
      <c r="B91" s="4"/>
      <c r="C91" s="4"/>
      <c r="D91" s="4"/>
      <c r="E91" s="4"/>
      <c r="F91" s="4"/>
      <c r="G91" s="4"/>
    </row>
    <row r="92" spans="1:7" ht="14.25">
      <c r="A92" s="4"/>
      <c r="B92" s="4"/>
      <c r="C92" s="4"/>
      <c r="D92" s="4"/>
      <c r="E92" s="4"/>
      <c r="F92" s="4"/>
      <c r="G92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&amp;C/2020. (   ) önkormányzati rendelet 3.2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Layout" workbookViewId="0" topLeftCell="A1">
      <selection activeCell="F7" sqref="F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39" t="s">
        <v>583</v>
      </c>
      <c r="B1" s="140"/>
      <c r="C1" s="140"/>
      <c r="D1" s="140"/>
      <c r="E1" s="140"/>
      <c r="F1" s="140"/>
      <c r="G1" s="140"/>
      <c r="H1" s="140"/>
    </row>
    <row r="2" spans="1:8" ht="23.25" customHeight="1">
      <c r="A2" s="136" t="s">
        <v>0</v>
      </c>
      <c r="B2" s="137"/>
      <c r="C2" s="137"/>
      <c r="D2" s="137"/>
      <c r="E2" s="137"/>
      <c r="F2" s="137"/>
      <c r="G2" s="137"/>
      <c r="H2" s="137"/>
    </row>
    <row r="3" ht="18">
      <c r="A3" s="47"/>
    </row>
    <row r="5" spans="1:8" ht="27">
      <c r="A5" s="2" t="s">
        <v>17</v>
      </c>
      <c r="B5" s="3" t="s">
        <v>18</v>
      </c>
      <c r="C5" s="71"/>
      <c r="D5" s="71"/>
      <c r="E5" s="57" t="s">
        <v>573</v>
      </c>
      <c r="F5" s="57" t="s">
        <v>573</v>
      </c>
      <c r="G5" s="57" t="s">
        <v>573</v>
      </c>
      <c r="H5" s="64" t="s">
        <v>574</v>
      </c>
    </row>
    <row r="6" spans="1:8" ht="14.25">
      <c r="A6" s="27"/>
      <c r="B6" s="27"/>
      <c r="C6" s="27"/>
      <c r="D6" s="27"/>
      <c r="E6" s="27"/>
      <c r="F6" s="27"/>
      <c r="G6" s="27"/>
      <c r="H6" s="27"/>
    </row>
    <row r="7" spans="1:8" ht="14.25">
      <c r="A7" s="27"/>
      <c r="B7" s="27"/>
      <c r="C7" s="27"/>
      <c r="D7" s="27"/>
      <c r="E7" s="27"/>
      <c r="F7" s="27"/>
      <c r="G7" s="27"/>
      <c r="H7" s="27"/>
    </row>
    <row r="8" spans="1:8" ht="14.25">
      <c r="A8" s="27"/>
      <c r="B8" s="27"/>
      <c r="C8" s="27"/>
      <c r="D8" s="27"/>
      <c r="E8" s="27"/>
      <c r="F8" s="27"/>
      <c r="G8" s="27"/>
      <c r="H8" s="27"/>
    </row>
    <row r="9" spans="1:8" ht="14.25">
      <c r="A9" s="27"/>
      <c r="B9" s="27"/>
      <c r="C9" s="27"/>
      <c r="D9" s="27"/>
      <c r="E9" s="27"/>
      <c r="F9" s="27"/>
      <c r="G9" s="27"/>
      <c r="H9" s="27"/>
    </row>
    <row r="10" spans="1:8" ht="14.25">
      <c r="A10" s="15" t="s">
        <v>567</v>
      </c>
      <c r="B10" s="8" t="s">
        <v>118</v>
      </c>
      <c r="C10" s="27"/>
      <c r="D10" s="27"/>
      <c r="E10" s="27"/>
      <c r="F10" s="27"/>
      <c r="G10" s="27"/>
      <c r="H10" s="27">
        <v>987</v>
      </c>
    </row>
    <row r="11" spans="1:8" ht="14.25">
      <c r="A11" s="15"/>
      <c r="B11" s="8"/>
      <c r="C11" s="27"/>
      <c r="D11" s="27"/>
      <c r="E11" s="27"/>
      <c r="F11" s="27"/>
      <c r="G11" s="27"/>
      <c r="H11" s="27"/>
    </row>
    <row r="12" spans="1:8" ht="14.25">
      <c r="A12" s="15"/>
      <c r="B12" s="8"/>
      <c r="C12" s="27"/>
      <c r="D12" s="27"/>
      <c r="E12" s="27"/>
      <c r="F12" s="27"/>
      <c r="G12" s="27"/>
      <c r="H12" s="27"/>
    </row>
    <row r="13" spans="1:8" ht="14.25">
      <c r="A13" s="15"/>
      <c r="B13" s="8"/>
      <c r="C13" s="27"/>
      <c r="D13" s="27"/>
      <c r="E13" s="27"/>
      <c r="F13" s="27"/>
      <c r="G13" s="27"/>
      <c r="H13" s="27"/>
    </row>
    <row r="14" spans="1:8" ht="14.25">
      <c r="A14" s="15"/>
      <c r="B14" s="8"/>
      <c r="C14" s="27"/>
      <c r="D14" s="27"/>
      <c r="E14" s="27"/>
      <c r="F14" s="27"/>
      <c r="G14" s="27"/>
      <c r="H14" s="27"/>
    </row>
    <row r="15" spans="1:8" ht="14.25">
      <c r="A15" s="15" t="s">
        <v>566</v>
      </c>
      <c r="B15" s="8" t="s">
        <v>118</v>
      </c>
      <c r="C15" s="27"/>
      <c r="D15" s="27"/>
      <c r="E15" s="27"/>
      <c r="F15" s="27"/>
      <c r="G15" s="27"/>
      <c r="H15" s="2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&amp;R/2016. () önkormányzati redelet 4.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Layout" workbookViewId="0" topLeftCell="A1">
      <selection activeCell="C5" sqref="C5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39" t="s">
        <v>584</v>
      </c>
      <c r="B1" s="137"/>
      <c r="C1" s="137"/>
      <c r="D1" s="137"/>
      <c r="E1" s="137"/>
      <c r="F1" s="137"/>
      <c r="G1" s="137"/>
    </row>
    <row r="2" spans="1:7" ht="25.5" customHeight="1">
      <c r="A2" s="141" t="s">
        <v>5</v>
      </c>
      <c r="B2" s="137"/>
      <c r="C2" s="137"/>
      <c r="D2" s="137"/>
      <c r="E2" s="137"/>
      <c r="F2" s="137"/>
      <c r="G2" s="137"/>
    </row>
    <row r="3" spans="1:7" ht="21.75" customHeight="1">
      <c r="A3" s="67"/>
      <c r="B3" s="63"/>
      <c r="C3" s="63"/>
      <c r="D3" s="63"/>
      <c r="E3" s="63"/>
      <c r="F3" s="63"/>
      <c r="G3" s="63"/>
    </row>
    <row r="4" ht="20.25" customHeight="1">
      <c r="A4" s="4" t="s">
        <v>572</v>
      </c>
    </row>
    <row r="5" spans="1:7" ht="34.5" customHeight="1">
      <c r="A5" s="43" t="s">
        <v>568</v>
      </c>
      <c r="B5" s="3" t="s">
        <v>18</v>
      </c>
      <c r="C5" s="72"/>
      <c r="D5" s="65" t="s">
        <v>3</v>
      </c>
      <c r="E5" s="65" t="s">
        <v>3</v>
      </c>
      <c r="F5" s="65" t="s">
        <v>3</v>
      </c>
      <c r="G5" s="43" t="s">
        <v>4</v>
      </c>
    </row>
    <row r="6" spans="1:7" ht="26.25" customHeight="1">
      <c r="A6" s="66" t="s">
        <v>1</v>
      </c>
      <c r="B6" s="5" t="s">
        <v>171</v>
      </c>
      <c r="C6" s="27"/>
      <c r="D6" s="27"/>
      <c r="E6" s="27"/>
      <c r="F6" s="27"/>
      <c r="G6" s="27">
        <v>34051</v>
      </c>
    </row>
    <row r="7" spans="1:7" ht="26.25" customHeight="1">
      <c r="A7" s="66" t="s">
        <v>2</v>
      </c>
      <c r="B7" s="5" t="s">
        <v>171</v>
      </c>
      <c r="C7" s="27"/>
      <c r="D7" s="27"/>
      <c r="E7" s="27"/>
      <c r="F7" s="27"/>
      <c r="G7" s="27"/>
    </row>
    <row r="8" spans="1:7" ht="22.5" customHeight="1">
      <c r="A8" s="43" t="s">
        <v>6</v>
      </c>
      <c r="B8" s="43"/>
      <c r="C8" s="27"/>
      <c r="D8" s="27"/>
      <c r="E8" s="27"/>
      <c r="F8" s="27"/>
      <c r="G8" s="27">
        <v>34051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&amp;R/201. () önkormányzati redelet 5. 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view="pageLayout" workbookViewId="0" topLeftCell="A1">
      <selection activeCell="A4" sqref="A4"/>
    </sheetView>
  </sheetViews>
  <sheetFormatPr defaultColWidth="9.140625" defaultRowHeight="15"/>
  <cols>
    <col min="1" max="1" width="82.00390625" style="0" customWidth="1"/>
    <col min="4" max="4" width="12.57421875" style="0" customWidth="1"/>
  </cols>
  <sheetData>
    <row r="1" spans="1:4" ht="28.5" customHeight="1">
      <c r="A1" s="139" t="s">
        <v>584</v>
      </c>
      <c r="B1" s="140"/>
      <c r="C1" s="140"/>
      <c r="D1" s="140"/>
    </row>
    <row r="2" spans="1:4" ht="34.5" customHeight="1">
      <c r="A2" s="136" t="s">
        <v>16</v>
      </c>
      <c r="B2" s="136"/>
      <c r="C2" s="136"/>
      <c r="D2" s="136"/>
    </row>
    <row r="3" spans="1:4" ht="18.75" customHeight="1">
      <c r="A3" s="67"/>
      <c r="B3" s="69"/>
      <c r="C3" s="69"/>
      <c r="D3" s="69"/>
    </row>
    <row r="4" ht="23.25" customHeight="1">
      <c r="A4" s="4" t="s">
        <v>572</v>
      </c>
    </row>
    <row r="5" spans="1:4" ht="26.25">
      <c r="A5" s="43" t="s">
        <v>568</v>
      </c>
      <c r="B5" s="3" t="s">
        <v>18</v>
      </c>
      <c r="C5" s="3" t="s">
        <v>7</v>
      </c>
      <c r="D5" s="91" t="s">
        <v>580</v>
      </c>
    </row>
    <row r="6" spans="1:4" ht="14.25">
      <c r="A6" s="12" t="s">
        <v>319</v>
      </c>
      <c r="B6" s="6" t="s">
        <v>97</v>
      </c>
      <c r="C6" s="6"/>
      <c r="D6" s="27"/>
    </row>
    <row r="7" spans="1:4" ht="14.25">
      <c r="A7" s="12" t="s">
        <v>320</v>
      </c>
      <c r="B7" s="6" t="s">
        <v>97</v>
      </c>
      <c r="C7" s="6"/>
      <c r="D7" s="27"/>
    </row>
    <row r="8" spans="1:4" ht="14.25">
      <c r="A8" s="12" t="s">
        <v>321</v>
      </c>
      <c r="B8" s="6" t="s">
        <v>97</v>
      </c>
      <c r="C8" s="6"/>
      <c r="D8" s="27"/>
    </row>
    <row r="9" spans="1:4" ht="14.25">
      <c r="A9" s="12" t="s">
        <v>322</v>
      </c>
      <c r="B9" s="6" t="s">
        <v>97</v>
      </c>
      <c r="C9" s="6"/>
      <c r="D9" s="27"/>
    </row>
    <row r="10" spans="1:4" ht="14.25">
      <c r="A10" s="13" t="s">
        <v>323</v>
      </c>
      <c r="B10" s="6" t="s">
        <v>97</v>
      </c>
      <c r="C10" s="6"/>
      <c r="D10" s="27"/>
    </row>
    <row r="11" spans="1:4" ht="14.25">
      <c r="A11" s="13" t="s">
        <v>324</v>
      </c>
      <c r="B11" s="6" t="s">
        <v>97</v>
      </c>
      <c r="C11" s="6"/>
      <c r="D11" s="27"/>
    </row>
    <row r="12" spans="1:4" ht="14.25">
      <c r="A12" s="15" t="s">
        <v>11</v>
      </c>
      <c r="B12" s="14" t="s">
        <v>97</v>
      </c>
      <c r="C12" s="14"/>
      <c r="D12" s="27"/>
    </row>
    <row r="13" spans="1:4" ht="14.25">
      <c r="A13" s="12" t="s">
        <v>325</v>
      </c>
      <c r="B13" s="6" t="s">
        <v>98</v>
      </c>
      <c r="C13" s="6"/>
      <c r="D13" s="27"/>
    </row>
    <row r="14" spans="1:4" ht="14.25">
      <c r="A14" s="16" t="s">
        <v>10</v>
      </c>
      <c r="B14" s="14" t="s">
        <v>98</v>
      </c>
      <c r="C14" s="14"/>
      <c r="D14" s="27"/>
    </row>
    <row r="15" spans="1:4" ht="14.25">
      <c r="A15" s="12" t="s">
        <v>326</v>
      </c>
      <c r="B15" s="6" t="s">
        <v>99</v>
      </c>
      <c r="C15" s="6"/>
      <c r="D15" s="27"/>
    </row>
    <row r="16" spans="1:4" ht="14.25">
      <c r="A16" s="12" t="s">
        <v>327</v>
      </c>
      <c r="B16" s="6" t="s">
        <v>99</v>
      </c>
      <c r="C16" s="6"/>
      <c r="D16" s="27"/>
    </row>
    <row r="17" spans="1:4" ht="14.25">
      <c r="A17" s="13" t="s">
        <v>328</v>
      </c>
      <c r="B17" s="6" t="s">
        <v>99</v>
      </c>
      <c r="C17" s="6"/>
      <c r="D17" s="27"/>
    </row>
    <row r="18" spans="1:4" ht="14.25">
      <c r="A18" s="13" t="s">
        <v>329</v>
      </c>
      <c r="B18" s="6" t="s">
        <v>99</v>
      </c>
      <c r="C18" s="6"/>
      <c r="D18" s="27"/>
    </row>
    <row r="19" spans="1:4" ht="14.25">
      <c r="A19" s="13" t="s">
        <v>330</v>
      </c>
      <c r="B19" s="6" t="s">
        <v>99</v>
      </c>
      <c r="C19" s="6"/>
      <c r="D19" s="27"/>
    </row>
    <row r="20" spans="1:4" ht="26.25">
      <c r="A20" s="17" t="s">
        <v>331</v>
      </c>
      <c r="B20" s="6" t="s">
        <v>99</v>
      </c>
      <c r="C20" s="6"/>
      <c r="D20" s="27"/>
    </row>
    <row r="21" spans="1:4" ht="14.25">
      <c r="A21" s="11" t="s">
        <v>9</v>
      </c>
      <c r="B21" s="14" t="s">
        <v>99</v>
      </c>
      <c r="C21" s="14"/>
      <c r="D21" s="27"/>
    </row>
    <row r="22" spans="1:4" ht="14.25">
      <c r="A22" s="12" t="s">
        <v>332</v>
      </c>
      <c r="B22" s="6" t="s">
        <v>100</v>
      </c>
      <c r="C22" s="6"/>
      <c r="D22" s="27"/>
    </row>
    <row r="23" spans="1:4" ht="14.25">
      <c r="A23" s="12" t="s">
        <v>333</v>
      </c>
      <c r="B23" s="6" t="s">
        <v>100</v>
      </c>
      <c r="C23" s="6"/>
      <c r="D23" s="27"/>
    </row>
    <row r="24" spans="1:4" ht="14.25">
      <c r="A24" s="11" t="s">
        <v>8</v>
      </c>
      <c r="B24" s="8" t="s">
        <v>100</v>
      </c>
      <c r="C24" s="8"/>
      <c r="D24" s="27"/>
    </row>
    <row r="25" spans="1:4" ht="14.25">
      <c r="A25" s="12" t="s">
        <v>334</v>
      </c>
      <c r="B25" s="6" t="s">
        <v>101</v>
      </c>
      <c r="C25" s="6"/>
      <c r="D25" s="27"/>
    </row>
    <row r="26" spans="1:4" ht="14.25">
      <c r="A26" s="12" t="s">
        <v>335</v>
      </c>
      <c r="B26" s="6" t="s">
        <v>101</v>
      </c>
      <c r="C26" s="6"/>
      <c r="D26" s="27"/>
    </row>
    <row r="27" spans="1:4" ht="14.25">
      <c r="A27" s="13" t="s">
        <v>336</v>
      </c>
      <c r="B27" s="6" t="s">
        <v>101</v>
      </c>
      <c r="C27" s="6"/>
      <c r="D27" s="27"/>
    </row>
    <row r="28" spans="1:4" ht="14.25">
      <c r="A28" s="13" t="s">
        <v>337</v>
      </c>
      <c r="B28" s="6" t="s">
        <v>101</v>
      </c>
      <c r="C28" s="6"/>
      <c r="D28" s="27"/>
    </row>
    <row r="29" spans="1:4" ht="14.25">
      <c r="A29" s="13" t="s">
        <v>338</v>
      </c>
      <c r="B29" s="6" t="s">
        <v>101</v>
      </c>
      <c r="C29" s="6"/>
      <c r="D29" s="27"/>
    </row>
    <row r="30" spans="1:4" ht="14.25">
      <c r="A30" s="13" t="s">
        <v>339</v>
      </c>
      <c r="B30" s="6" t="s">
        <v>101</v>
      </c>
      <c r="C30" s="6"/>
      <c r="D30" s="27"/>
    </row>
    <row r="31" spans="1:4" ht="14.25">
      <c r="A31" s="13" t="s">
        <v>340</v>
      </c>
      <c r="B31" s="6" t="s">
        <v>101</v>
      </c>
      <c r="C31" s="6"/>
      <c r="D31" s="27"/>
    </row>
    <row r="32" spans="1:4" ht="14.25">
      <c r="A32" s="13" t="s">
        <v>341</v>
      </c>
      <c r="B32" s="6" t="s">
        <v>101</v>
      </c>
      <c r="C32" s="6"/>
      <c r="D32" s="27"/>
    </row>
    <row r="33" spans="1:4" ht="14.25">
      <c r="A33" s="13" t="s">
        <v>342</v>
      </c>
      <c r="B33" s="6" t="s">
        <v>101</v>
      </c>
      <c r="C33" s="6"/>
      <c r="D33" s="27"/>
    </row>
    <row r="34" spans="1:4" ht="14.25">
      <c r="A34" s="13" t="s">
        <v>343</v>
      </c>
      <c r="B34" s="6" t="s">
        <v>101</v>
      </c>
      <c r="C34" s="6"/>
      <c r="D34" s="27"/>
    </row>
    <row r="35" spans="1:4" ht="26.25">
      <c r="A35" s="13" t="s">
        <v>344</v>
      </c>
      <c r="B35" s="6" t="s">
        <v>101</v>
      </c>
      <c r="C35" s="6"/>
      <c r="D35" s="27"/>
    </row>
    <row r="36" spans="1:4" ht="26.25">
      <c r="A36" s="13" t="s">
        <v>345</v>
      </c>
      <c r="B36" s="6" t="s">
        <v>101</v>
      </c>
      <c r="C36" s="6"/>
      <c r="D36" s="27"/>
    </row>
    <row r="37" spans="1:4" ht="14.25">
      <c r="A37" s="11" t="s">
        <v>346</v>
      </c>
      <c r="B37" s="14" t="s">
        <v>101</v>
      </c>
      <c r="C37" s="14"/>
      <c r="D37" s="27"/>
    </row>
    <row r="38" spans="1:4" ht="15">
      <c r="A38" s="18" t="s">
        <v>347</v>
      </c>
      <c r="B38" s="9" t="s">
        <v>102</v>
      </c>
      <c r="C38" s="9"/>
      <c r="D38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Header>&amp;R/201. () önkormányzati redelet 6. 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18"/>
  <sheetViews>
    <sheetView view="pageLayout" workbookViewId="0" topLeftCell="A7">
      <selection activeCell="C56" sqref="C56:D60"/>
    </sheetView>
  </sheetViews>
  <sheetFormatPr defaultColWidth="9.140625" defaultRowHeight="15"/>
  <cols>
    <col min="1" max="1" width="91.140625" style="0" customWidth="1"/>
    <col min="2" max="3" width="12.8515625" style="0" customWidth="1"/>
    <col min="4" max="4" width="14.7109375" style="0" customWidth="1"/>
  </cols>
  <sheetData>
    <row r="1" spans="1:5" ht="27" customHeight="1">
      <c r="A1" s="142" t="s">
        <v>584</v>
      </c>
      <c r="B1" s="143"/>
      <c r="C1" s="143"/>
      <c r="D1" s="143"/>
      <c r="E1" s="74"/>
    </row>
    <row r="2" spans="1:5" ht="27" customHeight="1">
      <c r="A2" s="144" t="s">
        <v>13</v>
      </c>
      <c r="B2" s="143"/>
      <c r="C2" s="143"/>
      <c r="D2" s="143"/>
      <c r="E2" s="74"/>
    </row>
    <row r="3" spans="1:5" ht="19.5" customHeight="1">
      <c r="A3" s="75"/>
      <c r="B3" s="76"/>
      <c r="C3" s="93"/>
      <c r="D3" s="76"/>
      <c r="E3" s="74"/>
    </row>
    <row r="4" spans="1:5" ht="18">
      <c r="A4" s="77" t="s">
        <v>572</v>
      </c>
      <c r="B4" s="78"/>
      <c r="C4" s="78"/>
      <c r="D4" s="78"/>
      <c r="E4" s="74"/>
    </row>
    <row r="5" spans="1:5" ht="34.5">
      <c r="A5" s="79" t="s">
        <v>568</v>
      </c>
      <c r="B5" s="80" t="s">
        <v>18</v>
      </c>
      <c r="C5" s="80" t="s">
        <v>7</v>
      </c>
      <c r="D5" s="81" t="s">
        <v>580</v>
      </c>
      <c r="E5" s="74"/>
    </row>
    <row r="6" spans="1:5" ht="18">
      <c r="A6" s="82" t="s">
        <v>514</v>
      </c>
      <c r="B6" s="83" t="s">
        <v>108</v>
      </c>
      <c r="C6" s="83"/>
      <c r="D6" s="84"/>
      <c r="E6" s="74"/>
    </row>
    <row r="7" spans="1:5" ht="18">
      <c r="A7" s="82" t="s">
        <v>515</v>
      </c>
      <c r="B7" s="83" t="s">
        <v>108</v>
      </c>
      <c r="C7" s="83"/>
      <c r="D7" s="84"/>
      <c r="E7" s="74"/>
    </row>
    <row r="8" spans="1:5" ht="36">
      <c r="A8" s="82" t="s">
        <v>516</v>
      </c>
      <c r="B8" s="83" t="s">
        <v>108</v>
      </c>
      <c r="C8" s="83"/>
      <c r="D8" s="84"/>
      <c r="E8" s="74"/>
    </row>
    <row r="9" spans="1:5" ht="18">
      <c r="A9" s="82" t="s">
        <v>517</v>
      </c>
      <c r="B9" s="83" t="s">
        <v>108</v>
      </c>
      <c r="C9" s="83"/>
      <c r="D9" s="84"/>
      <c r="E9" s="74"/>
    </row>
    <row r="10" spans="1:5" ht="18">
      <c r="A10" s="82" t="s">
        <v>518</v>
      </c>
      <c r="B10" s="83" t="s">
        <v>108</v>
      </c>
      <c r="C10" s="83"/>
      <c r="D10" s="84"/>
      <c r="E10" s="74"/>
    </row>
    <row r="11" spans="1:5" ht="18">
      <c r="A11" s="82" t="s">
        <v>519</v>
      </c>
      <c r="B11" s="83" t="s">
        <v>108</v>
      </c>
      <c r="C11" s="83"/>
      <c r="D11" s="84"/>
      <c r="E11" s="74"/>
    </row>
    <row r="12" spans="1:5" ht="18">
      <c r="A12" s="82" t="s">
        <v>520</v>
      </c>
      <c r="B12" s="83" t="s">
        <v>108</v>
      </c>
      <c r="C12" s="83"/>
      <c r="D12" s="84"/>
      <c r="E12" s="74"/>
    </row>
    <row r="13" spans="1:5" ht="18">
      <c r="A13" s="82" t="s">
        <v>521</v>
      </c>
      <c r="B13" s="83" t="s">
        <v>108</v>
      </c>
      <c r="C13" s="83"/>
      <c r="D13" s="84"/>
      <c r="E13" s="74"/>
    </row>
    <row r="14" spans="1:5" ht="18">
      <c r="A14" s="82" t="s">
        <v>522</v>
      </c>
      <c r="B14" s="83" t="s">
        <v>108</v>
      </c>
      <c r="C14" s="83"/>
      <c r="D14" s="84"/>
      <c r="E14" s="74"/>
    </row>
    <row r="15" spans="1:5" ht="18">
      <c r="A15" s="82" t="s">
        <v>523</v>
      </c>
      <c r="B15" s="83" t="s">
        <v>108</v>
      </c>
      <c r="C15" s="83"/>
      <c r="D15" s="84"/>
      <c r="E15" s="74"/>
    </row>
    <row r="16" spans="1:5" ht="34.5">
      <c r="A16" s="85" t="s">
        <v>348</v>
      </c>
      <c r="B16" s="86" t="s">
        <v>108</v>
      </c>
      <c r="C16" s="86"/>
      <c r="D16" s="84"/>
      <c r="E16" s="74"/>
    </row>
    <row r="17" spans="1:5" ht="18">
      <c r="A17" s="82" t="s">
        <v>514</v>
      </c>
      <c r="B17" s="83" t="s">
        <v>109</v>
      </c>
      <c r="C17" s="83"/>
      <c r="D17" s="84"/>
      <c r="E17" s="74"/>
    </row>
    <row r="18" spans="1:5" ht="18">
      <c r="A18" s="82" t="s">
        <v>515</v>
      </c>
      <c r="B18" s="83" t="s">
        <v>109</v>
      </c>
      <c r="C18" s="83"/>
      <c r="D18" s="84"/>
      <c r="E18" s="74"/>
    </row>
    <row r="19" spans="1:5" ht="36">
      <c r="A19" s="82" t="s">
        <v>516</v>
      </c>
      <c r="B19" s="83" t="s">
        <v>109</v>
      </c>
      <c r="C19" s="83"/>
      <c r="D19" s="84"/>
      <c r="E19" s="74"/>
    </row>
    <row r="20" spans="1:5" ht="18">
      <c r="A20" s="82" t="s">
        <v>517</v>
      </c>
      <c r="B20" s="83" t="s">
        <v>109</v>
      </c>
      <c r="C20" s="83"/>
      <c r="D20" s="84"/>
      <c r="E20" s="74"/>
    </row>
    <row r="21" spans="1:5" ht="18">
      <c r="A21" s="82" t="s">
        <v>518</v>
      </c>
      <c r="B21" s="83" t="s">
        <v>109</v>
      </c>
      <c r="C21" s="83"/>
      <c r="D21" s="84"/>
      <c r="E21" s="74"/>
    </row>
    <row r="22" spans="1:5" ht="18">
      <c r="A22" s="82" t="s">
        <v>519</v>
      </c>
      <c r="B22" s="83" t="s">
        <v>109</v>
      </c>
      <c r="C22" s="83"/>
      <c r="D22" s="84"/>
      <c r="E22" s="74"/>
    </row>
    <row r="23" spans="1:5" ht="18">
      <c r="A23" s="82" t="s">
        <v>520</v>
      </c>
      <c r="B23" s="83" t="s">
        <v>109</v>
      </c>
      <c r="C23" s="83"/>
      <c r="D23" s="84"/>
      <c r="E23" s="74"/>
    </row>
    <row r="24" spans="1:5" ht="18">
      <c r="A24" s="82" t="s">
        <v>521</v>
      </c>
      <c r="B24" s="83" t="s">
        <v>109</v>
      </c>
      <c r="C24" s="83"/>
      <c r="D24" s="84"/>
      <c r="E24" s="74"/>
    </row>
    <row r="25" spans="1:5" ht="18">
      <c r="A25" s="82" t="s">
        <v>522</v>
      </c>
      <c r="B25" s="83" t="s">
        <v>109</v>
      </c>
      <c r="C25" s="83"/>
      <c r="D25" s="84"/>
      <c r="E25" s="74"/>
    </row>
    <row r="26" spans="1:5" ht="18">
      <c r="A26" s="82" t="s">
        <v>523</v>
      </c>
      <c r="B26" s="83" t="s">
        <v>109</v>
      </c>
      <c r="C26" s="83"/>
      <c r="D26" s="84"/>
      <c r="E26" s="74"/>
    </row>
    <row r="27" spans="1:5" ht="34.5">
      <c r="A27" s="85" t="s">
        <v>349</v>
      </c>
      <c r="B27" s="86" t="s">
        <v>109</v>
      </c>
      <c r="C27" s="86"/>
      <c r="D27" s="84"/>
      <c r="E27" s="74"/>
    </row>
    <row r="28" spans="1:5" ht="18">
      <c r="A28" s="82" t="s">
        <v>514</v>
      </c>
      <c r="B28" s="83" t="s">
        <v>110</v>
      </c>
      <c r="C28" s="83"/>
      <c r="D28" s="84"/>
      <c r="E28" s="74"/>
    </row>
    <row r="29" spans="1:5" ht="18">
      <c r="A29" s="82" t="s">
        <v>515</v>
      </c>
      <c r="B29" s="83" t="s">
        <v>110</v>
      </c>
      <c r="C29" s="83"/>
      <c r="D29" s="84"/>
      <c r="E29" s="74"/>
    </row>
    <row r="30" spans="1:5" ht="36">
      <c r="A30" s="82" t="s">
        <v>516</v>
      </c>
      <c r="B30" s="83" t="s">
        <v>110</v>
      </c>
      <c r="C30" s="83"/>
      <c r="D30" s="84"/>
      <c r="E30" s="74"/>
    </row>
    <row r="31" spans="1:5" ht="18">
      <c r="A31" s="82" t="s">
        <v>517</v>
      </c>
      <c r="B31" s="83" t="s">
        <v>110</v>
      </c>
      <c r="C31" s="83"/>
      <c r="D31" s="84"/>
      <c r="E31" s="74"/>
    </row>
    <row r="32" spans="1:5" ht="18">
      <c r="A32" s="82" t="s">
        <v>518</v>
      </c>
      <c r="B32" s="83" t="s">
        <v>110</v>
      </c>
      <c r="C32" s="83"/>
      <c r="D32" s="84"/>
      <c r="E32" s="74"/>
    </row>
    <row r="33" spans="1:5" ht="18">
      <c r="A33" s="82" t="s">
        <v>519</v>
      </c>
      <c r="B33" s="83" t="s">
        <v>110</v>
      </c>
      <c r="C33" s="83"/>
      <c r="D33" s="84"/>
      <c r="E33" s="74"/>
    </row>
    <row r="34" spans="1:5" ht="18">
      <c r="A34" s="82" t="s">
        <v>520</v>
      </c>
      <c r="B34" s="83" t="s">
        <v>110</v>
      </c>
      <c r="C34" s="83"/>
      <c r="D34" s="84"/>
      <c r="E34" s="74"/>
    </row>
    <row r="35" spans="1:5" ht="18">
      <c r="A35" s="82" t="s">
        <v>521</v>
      </c>
      <c r="B35" s="83" t="s">
        <v>110</v>
      </c>
      <c r="C35" s="83"/>
      <c r="D35" s="84"/>
      <c r="E35" s="74"/>
    </row>
    <row r="36" spans="1:5" ht="18">
      <c r="A36" s="82" t="s">
        <v>522</v>
      </c>
      <c r="B36" s="83" t="s">
        <v>110</v>
      </c>
      <c r="C36" s="83"/>
      <c r="D36" s="84"/>
      <c r="E36" s="74"/>
    </row>
    <row r="37" spans="1:5" ht="18">
      <c r="A37" s="82" t="s">
        <v>523</v>
      </c>
      <c r="B37" s="83" t="s">
        <v>110</v>
      </c>
      <c r="C37" s="83"/>
      <c r="D37" s="84"/>
      <c r="E37" s="74"/>
    </row>
    <row r="38" spans="1:5" ht="18">
      <c r="A38" s="85" t="s">
        <v>350</v>
      </c>
      <c r="B38" s="86" t="s">
        <v>110</v>
      </c>
      <c r="C38" s="86"/>
      <c r="D38" s="84"/>
      <c r="E38" s="74"/>
    </row>
    <row r="39" spans="1:5" ht="18">
      <c r="A39" s="82" t="s">
        <v>524</v>
      </c>
      <c r="B39" s="87" t="s">
        <v>112</v>
      </c>
      <c r="C39" s="87"/>
      <c r="D39" s="84"/>
      <c r="E39" s="74"/>
    </row>
    <row r="40" spans="1:5" ht="18">
      <c r="A40" s="82" t="s">
        <v>525</v>
      </c>
      <c r="B40" s="87" t="s">
        <v>112</v>
      </c>
      <c r="C40" s="87"/>
      <c r="D40" s="84"/>
      <c r="E40" s="74"/>
    </row>
    <row r="41" spans="1:5" ht="18">
      <c r="A41" s="82" t="s">
        <v>526</v>
      </c>
      <c r="B41" s="87" t="s">
        <v>112</v>
      </c>
      <c r="C41" s="87"/>
      <c r="D41" s="84"/>
      <c r="E41" s="74"/>
    </row>
    <row r="42" spans="1:5" ht="18">
      <c r="A42" s="87" t="s">
        <v>527</v>
      </c>
      <c r="B42" s="87" t="s">
        <v>112</v>
      </c>
      <c r="C42" s="87"/>
      <c r="D42" s="84"/>
      <c r="E42" s="74"/>
    </row>
    <row r="43" spans="1:5" ht="18">
      <c r="A43" s="87" t="s">
        <v>528</v>
      </c>
      <c r="B43" s="87" t="s">
        <v>112</v>
      </c>
      <c r="C43" s="87"/>
      <c r="D43" s="84"/>
      <c r="E43" s="74"/>
    </row>
    <row r="44" spans="1:5" ht="18">
      <c r="A44" s="87" t="s">
        <v>529</v>
      </c>
      <c r="B44" s="87" t="s">
        <v>112</v>
      </c>
      <c r="C44" s="87"/>
      <c r="D44" s="84"/>
      <c r="E44" s="74"/>
    </row>
    <row r="45" spans="1:5" ht="18">
      <c r="A45" s="82" t="s">
        <v>530</v>
      </c>
      <c r="B45" s="87" t="s">
        <v>112</v>
      </c>
      <c r="C45" s="87"/>
      <c r="D45" s="84"/>
      <c r="E45" s="74"/>
    </row>
    <row r="46" spans="1:5" ht="18">
      <c r="A46" s="82" t="s">
        <v>531</v>
      </c>
      <c r="B46" s="87" t="s">
        <v>112</v>
      </c>
      <c r="C46" s="87"/>
      <c r="D46" s="84"/>
      <c r="E46" s="74"/>
    </row>
    <row r="47" spans="1:5" ht="18">
      <c r="A47" s="82" t="s">
        <v>532</v>
      </c>
      <c r="B47" s="87" t="s">
        <v>112</v>
      </c>
      <c r="C47" s="87"/>
      <c r="D47" s="84"/>
      <c r="E47" s="74"/>
    </row>
    <row r="48" spans="1:5" ht="18">
      <c r="A48" s="82" t="s">
        <v>533</v>
      </c>
      <c r="B48" s="87" t="s">
        <v>112</v>
      </c>
      <c r="C48" s="87"/>
      <c r="D48" s="84"/>
      <c r="E48" s="74"/>
    </row>
    <row r="49" spans="1:5" ht="34.5">
      <c r="A49" s="85" t="s">
        <v>351</v>
      </c>
      <c r="B49" s="86" t="s">
        <v>112</v>
      </c>
      <c r="C49" s="86"/>
      <c r="D49" s="84"/>
      <c r="E49" s="74"/>
    </row>
    <row r="50" spans="1:5" ht="18">
      <c r="A50" s="82" t="s">
        <v>524</v>
      </c>
      <c r="B50" s="87" t="s">
        <v>117</v>
      </c>
      <c r="C50" s="87"/>
      <c r="D50" s="84"/>
      <c r="E50" s="74"/>
    </row>
    <row r="51" spans="1:5" ht="18">
      <c r="A51" s="82" t="s">
        <v>525</v>
      </c>
      <c r="B51" s="87" t="s">
        <v>117</v>
      </c>
      <c r="C51" s="87"/>
      <c r="D51" s="84"/>
      <c r="E51" s="74"/>
    </row>
    <row r="52" spans="1:5" ht="18">
      <c r="A52" s="82" t="s">
        <v>526</v>
      </c>
      <c r="B52" s="87" t="s">
        <v>117</v>
      </c>
      <c r="C52" s="87"/>
      <c r="D52" s="84"/>
      <c r="E52" s="74"/>
    </row>
    <row r="53" spans="1:5" ht="18">
      <c r="A53" s="87" t="s">
        <v>527</v>
      </c>
      <c r="B53" s="87" t="s">
        <v>117</v>
      </c>
      <c r="C53" s="87"/>
      <c r="D53" s="84"/>
      <c r="E53" s="74"/>
    </row>
    <row r="54" spans="1:5" ht="18">
      <c r="A54" s="87" t="s">
        <v>528</v>
      </c>
      <c r="B54" s="87" t="s">
        <v>117</v>
      </c>
      <c r="C54" s="87"/>
      <c r="D54" s="84"/>
      <c r="E54" s="74"/>
    </row>
    <row r="55" spans="1:5" ht="18">
      <c r="A55" s="87" t="s">
        <v>529</v>
      </c>
      <c r="B55" s="87" t="s">
        <v>117</v>
      </c>
      <c r="C55" s="87"/>
      <c r="D55" s="84"/>
      <c r="E55" s="74"/>
    </row>
    <row r="56" spans="1:5" ht="18">
      <c r="A56" s="82" t="s">
        <v>530</v>
      </c>
      <c r="B56" s="87" t="s">
        <v>117</v>
      </c>
      <c r="C56" s="87"/>
      <c r="D56" s="84"/>
      <c r="E56" s="74"/>
    </row>
    <row r="57" spans="1:5" ht="18">
      <c r="A57" s="82" t="s">
        <v>534</v>
      </c>
      <c r="B57" s="87" t="s">
        <v>117</v>
      </c>
      <c r="C57" s="87"/>
      <c r="D57" s="84"/>
      <c r="E57" s="74"/>
    </row>
    <row r="58" spans="1:5" ht="18">
      <c r="A58" s="82" t="s">
        <v>532</v>
      </c>
      <c r="B58" s="87" t="s">
        <v>117</v>
      </c>
      <c r="C58" s="87"/>
      <c r="D58" s="84"/>
      <c r="E58" s="74"/>
    </row>
    <row r="59" spans="1:5" ht="18">
      <c r="A59" s="82" t="s">
        <v>533</v>
      </c>
      <c r="B59" s="87" t="s">
        <v>117</v>
      </c>
      <c r="C59" s="87"/>
      <c r="D59" s="84"/>
      <c r="E59" s="74"/>
    </row>
    <row r="60" spans="1:5" ht="18">
      <c r="A60" s="88" t="s">
        <v>352</v>
      </c>
      <c r="B60" s="86" t="s">
        <v>117</v>
      </c>
      <c r="C60" s="86"/>
      <c r="D60" s="84"/>
      <c r="E60" s="74"/>
    </row>
    <row r="61" spans="1:5" ht="18">
      <c r="A61" s="82" t="s">
        <v>514</v>
      </c>
      <c r="B61" s="83" t="s">
        <v>145</v>
      </c>
      <c r="C61" s="83"/>
      <c r="D61" s="84"/>
      <c r="E61" s="74"/>
    </row>
    <row r="62" spans="1:5" ht="18">
      <c r="A62" s="82" t="s">
        <v>515</v>
      </c>
      <c r="B62" s="83" t="s">
        <v>145</v>
      </c>
      <c r="C62" s="83"/>
      <c r="D62" s="84"/>
      <c r="E62" s="74"/>
    </row>
    <row r="63" spans="1:5" ht="36">
      <c r="A63" s="82" t="s">
        <v>516</v>
      </c>
      <c r="B63" s="83" t="s">
        <v>145</v>
      </c>
      <c r="C63" s="83"/>
      <c r="D63" s="84"/>
      <c r="E63" s="74"/>
    </row>
    <row r="64" spans="1:5" ht="18">
      <c r="A64" s="82" t="s">
        <v>517</v>
      </c>
      <c r="B64" s="83" t="s">
        <v>145</v>
      </c>
      <c r="C64" s="83"/>
      <c r="D64" s="84"/>
      <c r="E64" s="74"/>
    </row>
    <row r="65" spans="1:5" ht="18">
      <c r="A65" s="82" t="s">
        <v>518</v>
      </c>
      <c r="B65" s="83" t="s">
        <v>145</v>
      </c>
      <c r="C65" s="83"/>
      <c r="D65" s="84"/>
      <c r="E65" s="74"/>
    </row>
    <row r="66" spans="1:5" ht="18">
      <c r="A66" s="82" t="s">
        <v>519</v>
      </c>
      <c r="B66" s="83" t="s">
        <v>145</v>
      </c>
      <c r="C66" s="83"/>
      <c r="D66" s="84"/>
      <c r="E66" s="74"/>
    </row>
    <row r="67" spans="1:5" ht="18">
      <c r="A67" s="82" t="s">
        <v>520</v>
      </c>
      <c r="B67" s="83" t="s">
        <v>145</v>
      </c>
      <c r="C67" s="83"/>
      <c r="D67" s="84"/>
      <c r="E67" s="74"/>
    </row>
    <row r="68" spans="1:5" ht="18">
      <c r="A68" s="82" t="s">
        <v>521</v>
      </c>
      <c r="B68" s="83" t="s">
        <v>145</v>
      </c>
      <c r="C68" s="83"/>
      <c r="D68" s="84"/>
      <c r="E68" s="74"/>
    </row>
    <row r="69" spans="1:5" ht="18">
      <c r="A69" s="82" t="s">
        <v>522</v>
      </c>
      <c r="B69" s="83" t="s">
        <v>145</v>
      </c>
      <c r="C69" s="83"/>
      <c r="D69" s="84"/>
      <c r="E69" s="74"/>
    </row>
    <row r="70" spans="1:5" ht="18">
      <c r="A70" s="82" t="s">
        <v>523</v>
      </c>
      <c r="B70" s="83" t="s">
        <v>145</v>
      </c>
      <c r="C70" s="83"/>
      <c r="D70" s="84"/>
      <c r="E70" s="74"/>
    </row>
    <row r="71" spans="1:5" ht="34.5">
      <c r="A71" s="85" t="s">
        <v>361</v>
      </c>
      <c r="B71" s="86" t="s">
        <v>145</v>
      </c>
      <c r="C71" s="86"/>
      <c r="D71" s="84"/>
      <c r="E71" s="74"/>
    </row>
    <row r="72" spans="1:5" ht="18">
      <c r="A72" s="82" t="s">
        <v>514</v>
      </c>
      <c r="B72" s="83" t="s">
        <v>146</v>
      </c>
      <c r="C72" s="83"/>
      <c r="D72" s="84"/>
      <c r="E72" s="74"/>
    </row>
    <row r="73" spans="1:5" ht="18">
      <c r="A73" s="82" t="s">
        <v>515</v>
      </c>
      <c r="B73" s="83" t="s">
        <v>146</v>
      </c>
      <c r="C73" s="83"/>
      <c r="D73" s="84"/>
      <c r="E73" s="74"/>
    </row>
    <row r="74" spans="1:5" ht="36">
      <c r="A74" s="82" t="s">
        <v>516</v>
      </c>
      <c r="B74" s="83" t="s">
        <v>146</v>
      </c>
      <c r="C74" s="83"/>
      <c r="D74" s="84"/>
      <c r="E74" s="74"/>
    </row>
    <row r="75" spans="1:5" ht="18">
      <c r="A75" s="82" t="s">
        <v>517</v>
      </c>
      <c r="B75" s="83" t="s">
        <v>146</v>
      </c>
      <c r="C75" s="83"/>
      <c r="D75" s="84"/>
      <c r="E75" s="74"/>
    </row>
    <row r="76" spans="1:5" ht="18">
      <c r="A76" s="82" t="s">
        <v>518</v>
      </c>
      <c r="B76" s="83" t="s">
        <v>146</v>
      </c>
      <c r="C76" s="83"/>
      <c r="D76" s="84"/>
      <c r="E76" s="74"/>
    </row>
    <row r="77" spans="1:5" ht="18">
      <c r="A77" s="82" t="s">
        <v>519</v>
      </c>
      <c r="B77" s="83" t="s">
        <v>146</v>
      </c>
      <c r="C77" s="83"/>
      <c r="D77" s="84"/>
      <c r="E77" s="74"/>
    </row>
    <row r="78" spans="1:5" ht="18">
      <c r="A78" s="82" t="s">
        <v>520</v>
      </c>
      <c r="B78" s="83" t="s">
        <v>146</v>
      </c>
      <c r="C78" s="83"/>
      <c r="D78" s="84"/>
      <c r="E78" s="74"/>
    </row>
    <row r="79" spans="1:5" ht="18">
      <c r="A79" s="82" t="s">
        <v>521</v>
      </c>
      <c r="B79" s="83" t="s">
        <v>146</v>
      </c>
      <c r="C79" s="83"/>
      <c r="D79" s="84"/>
      <c r="E79" s="74"/>
    </row>
    <row r="80" spans="1:5" ht="18">
      <c r="A80" s="82" t="s">
        <v>522</v>
      </c>
      <c r="B80" s="83" t="s">
        <v>146</v>
      </c>
      <c r="C80" s="83"/>
      <c r="D80" s="84"/>
      <c r="E80" s="74"/>
    </row>
    <row r="81" spans="1:5" ht="18">
      <c r="A81" s="82" t="s">
        <v>523</v>
      </c>
      <c r="B81" s="83" t="s">
        <v>146</v>
      </c>
      <c r="C81" s="83"/>
      <c r="D81" s="84"/>
      <c r="E81" s="74"/>
    </row>
    <row r="82" spans="1:5" ht="34.5">
      <c r="A82" s="85" t="s">
        <v>360</v>
      </c>
      <c r="B82" s="86" t="s">
        <v>146</v>
      </c>
      <c r="C82" s="86"/>
      <c r="D82" s="84"/>
      <c r="E82" s="74"/>
    </row>
    <row r="83" spans="1:5" ht="18">
      <c r="A83" s="82" t="s">
        <v>514</v>
      </c>
      <c r="B83" s="83" t="s">
        <v>147</v>
      </c>
      <c r="C83" s="83"/>
      <c r="D83" s="84"/>
      <c r="E83" s="74"/>
    </row>
    <row r="84" spans="1:5" ht="18">
      <c r="A84" s="82" t="s">
        <v>515</v>
      </c>
      <c r="B84" s="83" t="s">
        <v>147</v>
      </c>
      <c r="C84" s="83"/>
      <c r="D84" s="84"/>
      <c r="E84" s="74"/>
    </row>
    <row r="85" spans="1:5" ht="36">
      <c r="A85" s="82" t="s">
        <v>516</v>
      </c>
      <c r="B85" s="83" t="s">
        <v>147</v>
      </c>
      <c r="C85" s="83"/>
      <c r="D85" s="84"/>
      <c r="E85" s="74"/>
    </row>
    <row r="86" spans="1:5" ht="18">
      <c r="A86" s="82" t="s">
        <v>517</v>
      </c>
      <c r="B86" s="83" t="s">
        <v>147</v>
      </c>
      <c r="C86" s="83"/>
      <c r="D86" s="84"/>
      <c r="E86" s="74"/>
    </row>
    <row r="87" spans="1:5" ht="18">
      <c r="A87" s="82" t="s">
        <v>518</v>
      </c>
      <c r="B87" s="83" t="s">
        <v>147</v>
      </c>
      <c r="C87" s="83"/>
      <c r="D87" s="84"/>
      <c r="E87" s="74"/>
    </row>
    <row r="88" spans="1:5" ht="18">
      <c r="A88" s="82" t="s">
        <v>519</v>
      </c>
      <c r="B88" s="83" t="s">
        <v>147</v>
      </c>
      <c r="C88" s="83"/>
      <c r="D88" s="84"/>
      <c r="E88" s="74"/>
    </row>
    <row r="89" spans="1:5" ht="18">
      <c r="A89" s="82" t="s">
        <v>520</v>
      </c>
      <c r="B89" s="83" t="s">
        <v>147</v>
      </c>
      <c r="C89" s="83"/>
      <c r="D89" s="84"/>
      <c r="E89" s="74"/>
    </row>
    <row r="90" spans="1:5" ht="18">
      <c r="A90" s="82" t="s">
        <v>521</v>
      </c>
      <c r="B90" s="83" t="s">
        <v>147</v>
      </c>
      <c r="C90" s="83"/>
      <c r="D90" s="84"/>
      <c r="E90" s="74"/>
    </row>
    <row r="91" spans="1:5" ht="18">
      <c r="A91" s="82" t="s">
        <v>522</v>
      </c>
      <c r="B91" s="83" t="s">
        <v>147</v>
      </c>
      <c r="C91" s="83"/>
      <c r="D91" s="84"/>
      <c r="E91" s="74"/>
    </row>
    <row r="92" spans="1:5" ht="18">
      <c r="A92" s="82" t="s">
        <v>523</v>
      </c>
      <c r="B92" s="83" t="s">
        <v>147</v>
      </c>
      <c r="C92" s="83"/>
      <c r="D92" s="84"/>
      <c r="E92" s="74"/>
    </row>
    <row r="93" spans="1:5" ht="18">
      <c r="A93" s="85" t="s">
        <v>359</v>
      </c>
      <c r="B93" s="86" t="s">
        <v>147</v>
      </c>
      <c r="C93" s="86"/>
      <c r="D93" s="84"/>
      <c r="E93" s="74"/>
    </row>
    <row r="94" spans="1:5" ht="18">
      <c r="A94" s="82" t="s">
        <v>524</v>
      </c>
      <c r="B94" s="87" t="s">
        <v>149</v>
      </c>
      <c r="C94" s="87"/>
      <c r="D94" s="84"/>
      <c r="E94" s="74"/>
    </row>
    <row r="95" spans="1:5" ht="18">
      <c r="A95" s="82" t="s">
        <v>525</v>
      </c>
      <c r="B95" s="83" t="s">
        <v>149</v>
      </c>
      <c r="C95" s="83"/>
      <c r="D95" s="84"/>
      <c r="E95" s="74"/>
    </row>
    <row r="96" spans="1:5" ht="18">
      <c r="A96" s="82" t="s">
        <v>526</v>
      </c>
      <c r="B96" s="87" t="s">
        <v>149</v>
      </c>
      <c r="C96" s="87"/>
      <c r="D96" s="84"/>
      <c r="E96" s="74"/>
    </row>
    <row r="97" spans="1:5" ht="18">
      <c r="A97" s="87" t="s">
        <v>527</v>
      </c>
      <c r="B97" s="83" t="s">
        <v>149</v>
      </c>
      <c r="C97" s="83"/>
      <c r="D97" s="84"/>
      <c r="E97" s="74"/>
    </row>
    <row r="98" spans="1:5" ht="18">
      <c r="A98" s="87" t="s">
        <v>528</v>
      </c>
      <c r="B98" s="87" t="s">
        <v>149</v>
      </c>
      <c r="C98" s="87"/>
      <c r="D98" s="84"/>
      <c r="E98" s="74"/>
    </row>
    <row r="99" spans="1:5" ht="18">
      <c r="A99" s="87" t="s">
        <v>529</v>
      </c>
      <c r="B99" s="83" t="s">
        <v>149</v>
      </c>
      <c r="C99" s="83"/>
      <c r="D99" s="84"/>
      <c r="E99" s="74"/>
    </row>
    <row r="100" spans="1:5" ht="18">
      <c r="A100" s="82" t="s">
        <v>530</v>
      </c>
      <c r="B100" s="87" t="s">
        <v>149</v>
      </c>
      <c r="C100" s="87"/>
      <c r="D100" s="84"/>
      <c r="E100" s="74"/>
    </row>
    <row r="101" spans="1:5" ht="18">
      <c r="A101" s="82" t="s">
        <v>534</v>
      </c>
      <c r="B101" s="83" t="s">
        <v>149</v>
      </c>
      <c r="C101" s="83"/>
      <c r="D101" s="84"/>
      <c r="E101" s="74"/>
    </row>
    <row r="102" spans="1:5" ht="18">
      <c r="A102" s="82" t="s">
        <v>532</v>
      </c>
      <c r="B102" s="87" t="s">
        <v>149</v>
      </c>
      <c r="C102" s="87"/>
      <c r="D102" s="84"/>
      <c r="E102" s="74"/>
    </row>
    <row r="103" spans="1:5" ht="18">
      <c r="A103" s="82" t="s">
        <v>533</v>
      </c>
      <c r="B103" s="83" t="s">
        <v>149</v>
      </c>
      <c r="C103" s="83"/>
      <c r="D103" s="84"/>
      <c r="E103" s="74"/>
    </row>
    <row r="104" spans="1:5" ht="34.5">
      <c r="A104" s="85" t="s">
        <v>358</v>
      </c>
      <c r="B104" s="86" t="s">
        <v>149</v>
      </c>
      <c r="C104" s="86"/>
      <c r="D104" s="84"/>
      <c r="E104" s="74"/>
    </row>
    <row r="105" spans="1:5" ht="18">
      <c r="A105" s="82" t="s">
        <v>524</v>
      </c>
      <c r="B105" s="87" t="s">
        <v>152</v>
      </c>
      <c r="C105" s="87"/>
      <c r="D105" s="84"/>
      <c r="E105" s="74"/>
    </row>
    <row r="106" spans="1:5" ht="18">
      <c r="A106" s="82" t="s">
        <v>525</v>
      </c>
      <c r="B106" s="87" t="s">
        <v>152</v>
      </c>
      <c r="C106" s="87"/>
      <c r="D106" s="84"/>
      <c r="E106" s="74"/>
    </row>
    <row r="107" spans="1:5" ht="18">
      <c r="A107" s="82" t="s">
        <v>526</v>
      </c>
      <c r="B107" s="87" t="s">
        <v>152</v>
      </c>
      <c r="C107" s="87"/>
      <c r="D107" s="84"/>
      <c r="E107" s="74"/>
    </row>
    <row r="108" spans="1:5" ht="18">
      <c r="A108" s="87" t="s">
        <v>527</v>
      </c>
      <c r="B108" s="87" t="s">
        <v>152</v>
      </c>
      <c r="C108" s="87"/>
      <c r="D108" s="84"/>
      <c r="E108" s="74"/>
    </row>
    <row r="109" spans="1:5" ht="18">
      <c r="A109" s="87" t="s">
        <v>528</v>
      </c>
      <c r="B109" s="87" t="s">
        <v>152</v>
      </c>
      <c r="C109" s="87"/>
      <c r="D109" s="84"/>
      <c r="E109" s="74"/>
    </row>
    <row r="110" spans="1:5" ht="18">
      <c r="A110" s="87" t="s">
        <v>529</v>
      </c>
      <c r="B110" s="87" t="s">
        <v>152</v>
      </c>
      <c r="C110" s="87"/>
      <c r="D110" s="84"/>
      <c r="E110" s="74"/>
    </row>
    <row r="111" spans="1:5" ht="18">
      <c r="A111" s="82" t="s">
        <v>530</v>
      </c>
      <c r="B111" s="87" t="s">
        <v>152</v>
      </c>
      <c r="C111" s="87"/>
      <c r="D111" s="84"/>
      <c r="E111" s="74"/>
    </row>
    <row r="112" spans="1:5" ht="18">
      <c r="A112" s="82" t="s">
        <v>534</v>
      </c>
      <c r="B112" s="87" t="s">
        <v>152</v>
      </c>
      <c r="C112" s="87"/>
      <c r="D112" s="84"/>
      <c r="E112" s="74"/>
    </row>
    <row r="113" spans="1:5" ht="18">
      <c r="A113" s="82" t="s">
        <v>532</v>
      </c>
      <c r="B113" s="87" t="s">
        <v>152</v>
      </c>
      <c r="C113" s="87"/>
      <c r="D113" s="84"/>
      <c r="E113" s="74"/>
    </row>
    <row r="114" spans="1:5" ht="18">
      <c r="A114" s="82" t="s">
        <v>533</v>
      </c>
      <c r="B114" s="87" t="s">
        <v>152</v>
      </c>
      <c r="C114" s="87"/>
      <c r="D114" s="84"/>
      <c r="E114" s="74"/>
    </row>
    <row r="115" spans="1:5" ht="18">
      <c r="A115" s="88" t="s">
        <v>392</v>
      </c>
      <c r="B115" s="86" t="s">
        <v>152</v>
      </c>
      <c r="C115" s="86"/>
      <c r="D115" s="84"/>
      <c r="E115" s="74"/>
    </row>
    <row r="116" spans="1:5" ht="14.25">
      <c r="A116" s="74"/>
      <c r="B116" s="74"/>
      <c r="C116" s="74"/>
      <c r="D116" s="74"/>
      <c r="E116" s="74"/>
    </row>
    <row r="117" spans="1:5" ht="14.25">
      <c r="A117" s="74"/>
      <c r="B117" s="74"/>
      <c r="C117" s="74"/>
      <c r="D117" s="74"/>
      <c r="E117" s="74"/>
    </row>
    <row r="118" spans="1:5" ht="14.25">
      <c r="A118" s="74"/>
      <c r="B118" s="74"/>
      <c r="C118" s="74"/>
      <c r="D118" s="74"/>
      <c r="E118" s="74"/>
    </row>
  </sheetData>
  <sheetProtection/>
  <mergeCells count="2">
    <mergeCell ref="A1:D1"/>
    <mergeCell ref="A2:D2"/>
  </mergeCells>
  <printOptions/>
  <pageMargins left="0.11811023622047245" right="0.11811023622047245" top="0.45208333333333334" bottom="0.35433070866141736" header="0.31496062992125984" footer="0.31496062992125984"/>
  <pageSetup horizontalDpi="600" verticalDpi="600" orientation="portrait" paperSize="9" scale="70" r:id="rId1"/>
  <headerFooter>
    <oddHeader>&amp;R/2016. () önkormányzati redelet 7.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penzugy</cp:lastModifiedBy>
  <cp:lastPrinted>2020-01-22T12:22:06Z</cp:lastPrinted>
  <dcterms:created xsi:type="dcterms:W3CDTF">2014-01-03T21:48:14Z</dcterms:created>
  <dcterms:modified xsi:type="dcterms:W3CDTF">2020-01-22T12:22:09Z</dcterms:modified>
  <cp:category/>
  <cp:version/>
  <cp:contentType/>
  <cp:contentStatus/>
</cp:coreProperties>
</file>