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1.4 hivatal" sheetId="1" r:id="rId1"/>
    <sheet name="2.4 hivatal" sheetId="2" r:id="rId2"/>
    <sheet name="3.4 hivatal" sheetId="3" state="hidden" r:id="rId3"/>
    <sheet name="4.melléklet" sheetId="4" state="hidden" r:id="rId4"/>
    <sheet name="5.melléklet" sheetId="5" state="hidden" r:id="rId5"/>
    <sheet name="6.melléklet" sheetId="6" state="hidden" r:id="rId6"/>
    <sheet name="7.melléklet" sheetId="7" state="hidden" r:id="rId7"/>
    <sheet name="8.melléklet" sheetId="8" state="hidden" r:id="rId8"/>
    <sheet name="9.melléklet" sheetId="9" state="hidden" r:id="rId9"/>
    <sheet name="10.4 hivatal" sheetId="10" state="hidden" r:id="rId10"/>
  </sheets>
  <definedNames>
    <definedName name="_xlnm.Print_Area" localSheetId="0">'1.4 hivatal'!$A$1:$I$124</definedName>
    <definedName name="_xlnm.Print_Area" localSheetId="9">'10.4 hivatal'!$A$1:$E$33</definedName>
    <definedName name="_xlnm.Print_Area" localSheetId="1">'2.4 hivatal'!$A$1:$F$99</definedName>
    <definedName name="_xlnm.Print_Area" localSheetId="2">'3.4 hivatal'!$A$1:$H$49</definedName>
    <definedName name="_xlnm.Print_Area" localSheetId="5">'6.melléklet'!$A$1:$D$39</definedName>
    <definedName name="_xlnm.Print_Area" localSheetId="6">'7.melléklet'!$A$1:$D$117</definedName>
  </definedNames>
  <calcPr fullCalcOnLoad="1"/>
</workbook>
</file>

<file path=xl/sharedStrings.xml><?xml version="1.0" encoding="utf-8"?>
<sst xmlns="http://schemas.openxmlformats.org/spreadsheetml/2006/main" count="1159" uniqueCount="611">
  <si>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</si>
  <si>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</si>
  <si>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</si>
  <si>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</si>
  <si>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</si>
  <si>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</si>
  <si>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</si>
  <si>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</si>
  <si>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</si>
  <si>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</si>
  <si>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</si>
  <si>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</si>
  <si>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</si>
  <si>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</si>
  <si>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</si>
  <si>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</si>
  <si>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</si>
  <si>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</si>
  <si>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</si>
  <si>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</si>
  <si>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</si>
  <si>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</si>
  <si>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</si>
  <si>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</si>
  <si>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</si>
  <si>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</si>
  <si>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</si>
  <si>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</si>
  <si>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</si>
  <si>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</si>
  <si>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</si>
  <si>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</si>
  <si>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</si>
  <si>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</si>
  <si>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</si>
  <si>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</si>
  <si>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</si>
  <si>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</si>
  <si>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</si>
  <si>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</si>
  <si>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</si>
  <si>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</si>
  <si>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</si>
  <si>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</si>
  <si>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</si>
  <si>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</si>
  <si>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</si>
  <si>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</si>
  <si>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</si>
  <si>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</si>
  <si>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</si>
  <si>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</si>
  <si>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</si>
  <si>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</si>
  <si>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</si>
  <si>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</si>
  <si>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</si>
  <si>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</si>
  <si>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</si>
  <si>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</si>
  <si>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</si>
  <si>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</si>
  <si>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</si>
  <si>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</si>
  <si>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</si>
  <si>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</si>
  <si>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</si>
  <si>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</si>
  <si>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</si>
  <si>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</si>
  <si>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</si>
  <si>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</si>
  <si>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</si>
  <si>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</si>
  <si>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</si>
  <si>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</si>
  <si>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</si>
  <si>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</si>
  <si>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</si>
  <si>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</si>
  <si>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</si>
  <si>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</si>
  <si>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</si>
  <si>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</si>
  <si>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</si>
  <si>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</si>
  <si>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</si>
  <si>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</si>
  <si>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</si>
  <si>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</si>
  <si>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</si>
  <si>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</si>
  <si>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</si>
  <si>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</si>
  <si>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</si>
  <si>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</si>
  <si>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</si>
  <si>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</si>
  <si>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</si>
  <si>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</si>
  <si>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</si>
  <si>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</si>
  <si>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</si>
  <si>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</si>
  <si>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</si>
  <si>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</si>
  <si>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</si>
  <si>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</si>
  <si>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</si>
  <si>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</si>
  <si>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</si>
  <si>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</si>
  <si>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</si>
  <si>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</si>
  <si>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</si>
  <si>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</si>
  <si>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</si>
  <si>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</si>
  <si>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</si>
  <si>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</si>
  <si>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</si>
  <si>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</si>
  <si>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</si>
  <si>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</si>
  <si>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</si>
  <si>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</si>
  <si>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</si>
  <si>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</si>
  <si>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</si>
  <si>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</si>
  <si>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</si>
  <si>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</si>
  <si>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</si>
  <si>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</si>
  <si>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</si>
  <si>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</si>
  <si>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</si>
  <si>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</si>
  <si>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</si>
  <si>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</si>
  <si>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</si>
  <si>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</si>
  <si>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</si>
  <si>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</si>
  <si>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</si>
  <si>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</si>
  <si>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</si>
  <si>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</si>
  <si>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</si>
  <si>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</si>
  <si>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</si>
  <si>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</si>
  <si>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</si>
  <si>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</si>
  <si>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</si>
  <si>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</si>
  <si>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</si>
  <si>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</si>
  <si>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</si>
  <si>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</si>
  <si>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</si>
  <si>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</si>
  <si>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</si>
  <si>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</si>
  <si>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</si>
  <si>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</si>
  <si>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</si>
  <si>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</si>
  <si>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</si>
  <si>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</si>
  <si>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</si>
  <si>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</si>
  <si>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</si>
  <si>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</si>
  <si>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</si>
  <si>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</si>
  <si>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</si>
  <si>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</si>
  <si>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</si>
  <si>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</si>
  <si>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</si>
  <si>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</si>
  <si>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</si>
  <si>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</si>
  <si>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</si>
  <si>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</si>
  <si>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</si>
  <si>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</si>
  <si>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</si>
  <si>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</si>
  <si>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</si>
  <si>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</si>
  <si>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</si>
  <si>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</si>
  <si>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</si>
  <si>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</si>
  <si>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</si>
  <si>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</si>
  <si>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</si>
  <si>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</si>
  <si>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</si>
  <si>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</si>
  <si>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</si>
  <si>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</si>
  <si>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</si>
  <si>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</si>
  <si>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</si>
  <si>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</si>
  <si>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</si>
  <si>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</si>
  <si>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</si>
  <si>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</si>
  <si>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</si>
  <si>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</si>
  <si>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</si>
  <si>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</si>
  <si>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</si>
  <si>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</si>
  <si>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</si>
  <si>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</si>
  <si>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</si>
  <si>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</si>
  <si>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</si>
  <si>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</si>
  <si>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</si>
  <si>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</si>
  <si>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</si>
  <si>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</si>
  <si>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</si>
  <si>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</si>
  <si>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</si>
  <si>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</si>
  <si>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</si>
  <si>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</si>
  <si>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</si>
  <si>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</si>
  <si>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</si>
  <si>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</si>
  <si>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</si>
  <si>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</si>
  <si>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</si>
  <si>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</si>
  <si>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</si>
  <si>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</si>
  <si>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</si>
  <si>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</si>
  <si>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</si>
  <si>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</si>
  <si>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</si>
  <si>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</si>
  <si>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</si>
  <si>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</si>
  <si>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</si>
  <si>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</si>
  <si>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</si>
  <si>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</si>
  <si>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</si>
  <si>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</si>
  <si>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</si>
  <si>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</si>
  <si>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</si>
  <si>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</si>
  <si>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</si>
  <si>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</si>
  <si>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</si>
  <si>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</si>
  <si>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</si>
  <si>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</si>
  <si>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</si>
  <si>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</si>
  <si>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</si>
  <si>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</si>
  <si>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</si>
  <si>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</si>
  <si>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</si>
  <si>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</si>
  <si>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</si>
  <si>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</si>
  <si>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</si>
  <si>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</si>
  <si>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</si>
  <si>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</si>
  <si>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</si>
  <si>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</si>
  <si>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</si>
  <si>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</si>
  <si>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</si>
  <si>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</si>
  <si>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</si>
  <si>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</si>
  <si>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</si>
  <si>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</si>
  <si>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</si>
  <si>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</si>
  <si>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</si>
  <si>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</si>
  <si>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</si>
  <si>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</si>
  <si>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</si>
  <si>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</si>
  <si>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</si>
  <si>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</si>
  <si>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</si>
  <si>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</si>
  <si>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</si>
  <si>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</si>
  <si>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</si>
  <si>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</si>
  <si>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</si>
  <si>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</si>
  <si>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</si>
  <si>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</si>
  <si>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</si>
  <si>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</si>
  <si>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</si>
  <si>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</si>
  <si>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</si>
  <si>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</si>
  <si>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</si>
  <si>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</si>
  <si>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</si>
  <si>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</si>
  <si>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</si>
  <si>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</si>
  <si>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</si>
  <si>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</si>
  <si>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</si>
  <si>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</si>
  <si>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</si>
  <si>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</si>
  <si>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</si>
  <si>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</si>
  <si>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</si>
  <si>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</si>
  <si>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</si>
  <si>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</si>
  <si>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</si>
  <si>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</si>
  <si>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</si>
  <si>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</si>
  <si>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</si>
  <si>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</si>
  <si>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</si>
  <si>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</si>
  <si>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</si>
  <si>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</si>
  <si>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</si>
  <si>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</si>
  <si>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</si>
  <si>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</si>
  <si>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</si>
  <si>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</si>
  <si>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</si>
  <si>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</si>
  <si>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</si>
  <si>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</si>
  <si>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</si>
  <si>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</si>
  <si>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</si>
  <si>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</si>
  <si>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</si>
  <si>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</si>
  <si>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</si>
  <si>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</si>
  <si>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</si>
  <si>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</si>
  <si>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</si>
  <si>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</si>
  <si>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</si>
  <si>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</si>
  <si>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</si>
  <si>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</si>
  <si>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</si>
  <si>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</si>
  <si>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</si>
  <si>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</si>
  <si>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</si>
  <si>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</si>
  <si>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</si>
  <si>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</si>
  <si>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</si>
  <si>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</si>
  <si>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</si>
  <si>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</si>
  <si>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</si>
  <si>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</si>
  <si>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</si>
  <si>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</si>
  <si>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</si>
  <si>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</si>
  <si>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</si>
  <si>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</si>
  <si>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</si>
  <si>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</si>
  <si>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</si>
  <si>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</si>
  <si>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</si>
  <si>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</si>
  <si>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</si>
  <si>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</si>
  <si>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</si>
  <si>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</si>
  <si>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</si>
  <si>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</si>
  <si>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</si>
  <si>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</si>
  <si>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</si>
  <si>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</si>
  <si>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</si>
  <si>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</si>
  <si>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</si>
  <si>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</si>
  <si>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</si>
  <si>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</si>
  <si>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</si>
  <si>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</si>
  <si>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</si>
  <si>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</si>
  <si>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</si>
  <si>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</si>
  <si>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</si>
  <si>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</si>
  <si>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</si>
  <si>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</si>
  <si>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</si>
  <si>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</si>
  <si>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</si>
  <si>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</si>
  <si>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</si>
  <si>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</si>
  <si>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</si>
  <si>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</si>
  <si>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</si>
  <si>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</si>
  <si>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</si>
  <si>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</si>
  <si>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</si>
  <si>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</si>
  <si>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</si>
  <si>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</si>
  <si>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</si>
  <si>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</si>
  <si>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</si>
  <si>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</si>
  <si>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</si>
  <si>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</si>
  <si>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</si>
  <si>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</si>
  <si>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</si>
  <si>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</si>
  <si>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</si>
  <si>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</si>
  <si>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</si>
  <si>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</si>
  <si>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</si>
  <si>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</si>
  <si>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</si>
  <si>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</si>
  <si>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</si>
  <si>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</si>
  <si>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</si>
  <si>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</si>
  <si>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</si>
  <si>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</si>
  <si>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</si>
  <si>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</si>
  <si>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</si>
  <si>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</si>
  <si>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</si>
  <si>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</si>
  <si>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</si>
  <si>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</si>
  <si>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</si>
  <si>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</si>
  <si>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</si>
  <si>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</si>
  <si>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</si>
  <si>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</si>
  <si>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</si>
  <si>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</si>
  <si>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</si>
  <si>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</si>
  <si>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</si>
  <si>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</si>
  <si>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</si>
  <si>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</si>
  <si>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</si>
  <si>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</si>
  <si>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</si>
  <si>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</si>
  <si>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</si>
  <si>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</si>
  <si>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</si>
  <si>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</si>
  <si>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</si>
  <si>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</si>
  <si>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</si>
  <si>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</si>
  <si>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</si>
  <si>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</si>
  <si>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</si>
  <si>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</si>
  <si>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</si>
  <si>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</si>
  <si>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</si>
  <si>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</si>
  <si>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</si>
  <si>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</si>
  <si>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</si>
  <si>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</si>
  <si>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</si>
  <si>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</si>
  <si>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</si>
  <si>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</si>
  <si>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</si>
  <si>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</si>
  <si>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</si>
  <si>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</si>
  <si>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</si>
  <si>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</si>
  <si>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</si>
  <si>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</si>
  <si>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</si>
  <si>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</si>
  <si>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</si>
  <si>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</si>
  <si>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</si>
  <si>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</si>
  <si>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</si>
  <si>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</si>
  <si>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</si>
  <si>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</si>
  <si>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</si>
  <si>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</si>
  <si>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</si>
  <si>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</si>
  <si>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</si>
  <si>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</si>
  <si>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</si>
  <si>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</si>
  <si>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</si>
  <si>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</si>
  <si>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</si>
  <si>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</si>
  <si>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</si>
  <si>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</si>
  <si>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</si>
  <si>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</si>
  <si>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</si>
  <si>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</si>
  <si>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</si>
  <si>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</si>
  <si>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</si>
  <si>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</si>
  <si>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</si>
  <si>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</si>
  <si>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</si>
  <si>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</si>
  <si>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</si>
  <si>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</si>
  <si>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</si>
  <si>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</si>
  <si>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</si>
  <si>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</si>
  <si>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</si>
  <si>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</si>
  <si>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</si>
  <si>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</si>
  <si>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</si>
  <si>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</si>
  <si>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</si>
  <si>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mód. ei.</t>
  </si>
  <si>
    <t>mód.ei.</t>
  </si>
  <si>
    <t>Balatonkenesei Polgármesteri Hivatal 2016. évi költségvetése</t>
  </si>
  <si>
    <t>Polgármesteri Hivatal előirányzatok</t>
  </si>
  <si>
    <t>Polgármesteri Hivatal előitányzatok</t>
  </si>
  <si>
    <t>Polgármesteri Hivatal eredeti előirányzat</t>
  </si>
  <si>
    <t xml:space="preserve"> Önkormányzat 2015. évi költségvetése</t>
  </si>
  <si>
    <t>Önkormányzat 2015. évi költségvetése</t>
  </si>
  <si>
    <t>Község Önkormányzat 2016. évi költségvetése</t>
  </si>
  <si>
    <t xml:space="preserve"> Község Önkormányzat 2015. évi költségvetése</t>
  </si>
  <si>
    <t>Költségvetési engedélyezett létszámkeret (álláshely) (fő)Balatonkenesei Polgármesteri Hivatal</t>
  </si>
  <si>
    <t xml:space="preserve">Költségvetési engedélyezett létszámkeret (álláshely) (fő) </t>
  </si>
  <si>
    <t>Kiadások (Ft)</t>
  </si>
  <si>
    <t>Számítógép vásárlás</t>
  </si>
  <si>
    <t>Hivatali autó lecserélése</t>
  </si>
  <si>
    <t>Beruházások és felújítások (Ft)</t>
  </si>
  <si>
    <t>Bevételek (Ft)</t>
  </si>
  <si>
    <t>Saját hatásköt (S) / Testületi hatáskör (T)</t>
  </si>
  <si>
    <t>Módosítás megnevezése</t>
  </si>
  <si>
    <t>Dec-Máj havi komp.</t>
  </si>
  <si>
    <t>T</t>
  </si>
  <si>
    <t>Dec havi jut.</t>
  </si>
  <si>
    <t>S</t>
  </si>
  <si>
    <t>Saját dolgozó szoc. Tám.</t>
  </si>
  <si>
    <t>Dec-Máj havi komp</t>
  </si>
  <si>
    <t>Kurtaxa ellenőr</t>
  </si>
  <si>
    <t>Kezelési költség, fizetendő áfa</t>
  </si>
  <si>
    <t>Módosított ei.összesen 06.30.</t>
  </si>
  <si>
    <t>Béren kívüli juttatás miatti átcsoportosítás</t>
  </si>
  <si>
    <t>Megbízási díj miatti átcsoportosítás</t>
  </si>
  <si>
    <t>Szociális tám. Saját dolgozónak</t>
  </si>
  <si>
    <t xml:space="preserve">S </t>
  </si>
  <si>
    <t>Tvábbszámlázott számlák miatti átcsoport.</t>
  </si>
  <si>
    <t>Egyéb dologi miatt átcsoport.</t>
  </si>
  <si>
    <t>Módosított ei. Összesen 09.30.</t>
  </si>
  <si>
    <t>Maradvány ei. Mód</t>
  </si>
  <si>
    <t>ÖSSZESEN 06.30.</t>
  </si>
  <si>
    <t>Összesen 09.30.</t>
  </si>
  <si>
    <t xml:space="preserve">választás </t>
  </si>
  <si>
    <t>választás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</si>
</sst>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2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3" fontId="33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7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6" fillId="0" borderId="0" xfId="0" applyFont="1" applyAlignment="1">
      <alignment wrapText="1"/>
    </xf>
    <xf numFmtId="0" fontId="76" fillId="0" borderId="10" xfId="0" applyFont="1" applyBorder="1" applyAlignment="1">
      <alignment wrapText="1"/>
    </xf>
    <xf numFmtId="3" fontId="33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2"/>
  <sheetViews>
    <sheetView workbookViewId="0" topLeftCell="A109">
      <pane xSplit="1" topLeftCell="K1" activePane="topRight" state="frozen"/>
      <selection pane="topLeft" activeCell="A22" sqref="A22"/>
      <selection pane="topRight" activeCell="O75" sqref="O75:P75"/>
    </sheetView>
  </sheetViews>
  <sheetFormatPr defaultColWidth="9.140625" defaultRowHeight="15"/>
  <cols>
    <col min="1" max="1" width="74.140625" style="0" customWidth="1"/>
    <col min="3" max="3" width="12.7109375" style="0" customWidth="1"/>
    <col min="4" max="8" width="16.421875" style="0" customWidth="1"/>
    <col min="9" max="9" width="15.57421875" style="0" customWidth="1"/>
    <col min="10" max="10" width="12.8515625" style="0" customWidth="1"/>
    <col min="17" max="17" width="11.7109375" style="0" customWidth="1"/>
  </cols>
  <sheetData>
    <row r="1" spans="1:9" ht="21" customHeight="1">
      <c r="A1" s="124" t="s">
        <v>573</v>
      </c>
      <c r="B1" s="125"/>
      <c r="C1" s="125"/>
      <c r="D1" s="125"/>
      <c r="E1" s="125"/>
      <c r="F1" s="125"/>
      <c r="G1" s="125"/>
      <c r="H1" s="125"/>
      <c r="I1" s="126"/>
    </row>
    <row r="2" spans="1:9" ht="18.75" customHeight="1">
      <c r="A2" s="127" t="s">
        <v>583</v>
      </c>
      <c r="B2" s="125"/>
      <c r="C2" s="125"/>
      <c r="D2" s="125"/>
      <c r="E2" s="125"/>
      <c r="F2" s="125"/>
      <c r="G2" s="125"/>
      <c r="H2" s="125"/>
      <c r="I2" s="126"/>
    </row>
    <row r="3" ht="15">
      <c r="A3" s="105" t="s">
        <v>574</v>
      </c>
    </row>
    <row r="4" spans="1:16" ht="54" customHeight="1">
      <c r="A4" s="105" t="s">
        <v>589</v>
      </c>
      <c r="D4" t="s">
        <v>590</v>
      </c>
      <c r="E4" t="s">
        <v>594</v>
      </c>
      <c r="F4" t="s">
        <v>592</v>
      </c>
      <c r="G4" t="s">
        <v>596</v>
      </c>
      <c r="H4" s="110" t="s">
        <v>597</v>
      </c>
      <c r="J4" s="114" t="s">
        <v>599</v>
      </c>
      <c r="K4" s="112" t="s">
        <v>600</v>
      </c>
      <c r="L4" s="112" t="s">
        <v>601</v>
      </c>
      <c r="M4" s="112" t="s">
        <v>603</v>
      </c>
      <c r="N4" s="112" t="s">
        <v>604</v>
      </c>
      <c r="O4" s="113" t="s">
        <v>606</v>
      </c>
      <c r="P4" s="122" t="s">
        <v>609</v>
      </c>
    </row>
    <row r="5" spans="1:16" ht="15">
      <c r="A5" t="s">
        <v>588</v>
      </c>
      <c r="C5" s="93"/>
      <c r="D5" s="108" t="s">
        <v>591</v>
      </c>
      <c r="E5" s="108" t="s">
        <v>593</v>
      </c>
      <c r="F5" s="108" t="s">
        <v>593</v>
      </c>
      <c r="G5" s="108" t="s">
        <v>593</v>
      </c>
      <c r="H5" s="108" t="s">
        <v>593</v>
      </c>
      <c r="J5" s="108" t="s">
        <v>593</v>
      </c>
      <c r="K5" s="108" t="s">
        <v>593</v>
      </c>
      <c r="L5" s="108" t="s">
        <v>602</v>
      </c>
      <c r="M5" s="108" t="s">
        <v>593</v>
      </c>
      <c r="N5" s="108" t="s">
        <v>593</v>
      </c>
      <c r="O5" s="108" t="s">
        <v>593</v>
      </c>
      <c r="P5" s="108"/>
    </row>
    <row r="6" spans="1:17" ht="45">
      <c r="A6" s="2" t="s">
        <v>17</v>
      </c>
      <c r="B6" s="3" t="s">
        <v>18</v>
      </c>
      <c r="C6" s="91" t="s">
        <v>7</v>
      </c>
      <c r="D6" s="91"/>
      <c r="E6" s="91"/>
      <c r="F6" s="91"/>
      <c r="G6" s="91"/>
      <c r="H6" s="91"/>
      <c r="I6" s="104" t="s">
        <v>598</v>
      </c>
      <c r="J6" s="27"/>
      <c r="K6" s="27"/>
      <c r="L6" s="27"/>
      <c r="M6" s="27"/>
      <c r="N6" s="27"/>
      <c r="O6" s="27"/>
      <c r="P6" s="27"/>
      <c r="Q6" s="115" t="s">
        <v>605</v>
      </c>
    </row>
    <row r="7" spans="1:17" ht="15">
      <c r="A7" s="28" t="s">
        <v>19</v>
      </c>
      <c r="B7" s="29" t="s">
        <v>20</v>
      </c>
      <c r="C7" s="95">
        <v>52328580</v>
      </c>
      <c r="D7" s="95">
        <v>423200</v>
      </c>
      <c r="E7" s="95"/>
      <c r="F7" s="95">
        <v>-1600000</v>
      </c>
      <c r="G7" s="95"/>
      <c r="H7" s="95"/>
      <c r="I7" s="96">
        <f aca="true" t="shared" si="0" ref="I7:I38">SUM(C7:H7)</f>
        <v>51151780</v>
      </c>
      <c r="J7" s="27"/>
      <c r="K7" s="27"/>
      <c r="L7" s="27"/>
      <c r="M7" s="27"/>
      <c r="N7" s="27"/>
      <c r="O7" s="27"/>
      <c r="P7" s="27"/>
      <c r="Q7" s="102">
        <f>SUM(I7:O7)</f>
        <v>51151780</v>
      </c>
    </row>
    <row r="8" spans="1:17" ht="15">
      <c r="A8" s="28" t="s">
        <v>21</v>
      </c>
      <c r="B8" s="30" t="s">
        <v>22</v>
      </c>
      <c r="C8" s="95"/>
      <c r="D8" s="95"/>
      <c r="E8" s="95"/>
      <c r="F8" s="95"/>
      <c r="G8" s="95"/>
      <c r="H8" s="95"/>
      <c r="I8" s="96">
        <f t="shared" si="0"/>
        <v>0</v>
      </c>
      <c r="J8" s="27"/>
      <c r="K8" s="27"/>
      <c r="L8" s="27"/>
      <c r="M8" s="27"/>
      <c r="N8" s="27"/>
      <c r="O8" s="27"/>
      <c r="P8" s="27"/>
      <c r="Q8" s="102">
        <f aca="true" t="shared" si="1" ref="Q8:Q71">SUM(I8:O8)</f>
        <v>0</v>
      </c>
    </row>
    <row r="9" spans="1:17" ht="15">
      <c r="A9" s="28" t="s">
        <v>23</v>
      </c>
      <c r="B9" s="30" t="s">
        <v>24</v>
      </c>
      <c r="C9" s="95"/>
      <c r="D9" s="95"/>
      <c r="E9" s="95"/>
      <c r="F9" s="95"/>
      <c r="G9" s="95"/>
      <c r="H9" s="95"/>
      <c r="I9" s="96">
        <f t="shared" si="0"/>
        <v>0</v>
      </c>
      <c r="J9" s="27"/>
      <c r="K9" s="27"/>
      <c r="L9" s="27"/>
      <c r="M9" s="27"/>
      <c r="N9" s="27"/>
      <c r="O9" s="27"/>
      <c r="P9" s="27"/>
      <c r="Q9" s="102">
        <f t="shared" si="1"/>
        <v>0</v>
      </c>
    </row>
    <row r="10" spans="1:17" ht="15">
      <c r="A10" s="31" t="s">
        <v>25</v>
      </c>
      <c r="B10" s="30" t="s">
        <v>26</v>
      </c>
      <c r="C10" s="95">
        <v>1100000</v>
      </c>
      <c r="D10" s="95"/>
      <c r="E10" s="95"/>
      <c r="F10" s="95"/>
      <c r="G10" s="95"/>
      <c r="H10" s="95"/>
      <c r="I10" s="96">
        <f t="shared" si="0"/>
        <v>1100000</v>
      </c>
      <c r="J10" s="27"/>
      <c r="K10" s="27"/>
      <c r="L10" s="27">
        <v>-50000</v>
      </c>
      <c r="M10" s="27"/>
      <c r="N10" s="27"/>
      <c r="O10" s="27"/>
      <c r="P10" s="27"/>
      <c r="Q10" s="102">
        <f t="shared" si="1"/>
        <v>1050000</v>
      </c>
    </row>
    <row r="11" spans="1:17" ht="15">
      <c r="A11" s="31" t="s">
        <v>27</v>
      </c>
      <c r="B11" s="30" t="s">
        <v>28</v>
      </c>
      <c r="C11" s="95"/>
      <c r="D11" s="95"/>
      <c r="E11" s="95"/>
      <c r="F11" s="95"/>
      <c r="G11" s="95"/>
      <c r="H11" s="95"/>
      <c r="I11" s="96">
        <f t="shared" si="0"/>
        <v>0</v>
      </c>
      <c r="J11" s="27"/>
      <c r="K11" s="27"/>
      <c r="L11" s="27"/>
      <c r="M11" s="27"/>
      <c r="N11" s="27"/>
      <c r="O11" s="27"/>
      <c r="P11" s="27"/>
      <c r="Q11" s="102">
        <f t="shared" si="1"/>
        <v>0</v>
      </c>
    </row>
    <row r="12" spans="1:17" ht="15">
      <c r="A12" s="31" t="s">
        <v>29</v>
      </c>
      <c r="B12" s="30" t="s">
        <v>30</v>
      </c>
      <c r="C12" s="95">
        <v>1350000</v>
      </c>
      <c r="D12" s="95"/>
      <c r="E12" s="95"/>
      <c r="F12" s="95"/>
      <c r="G12" s="95"/>
      <c r="H12" s="95"/>
      <c r="I12" s="96">
        <f t="shared" si="0"/>
        <v>1350000</v>
      </c>
      <c r="J12" s="27"/>
      <c r="K12" s="27"/>
      <c r="L12" s="27"/>
      <c r="M12" s="27"/>
      <c r="N12" s="27"/>
      <c r="O12" s="27"/>
      <c r="P12" s="27"/>
      <c r="Q12" s="102">
        <f t="shared" si="1"/>
        <v>1350000</v>
      </c>
    </row>
    <row r="13" spans="1:17" ht="15">
      <c r="A13" s="31" t="s">
        <v>31</v>
      </c>
      <c r="B13" s="30" t="s">
        <v>32</v>
      </c>
      <c r="C13" s="95">
        <v>2973760</v>
      </c>
      <c r="D13" s="95"/>
      <c r="E13" s="95"/>
      <c r="F13" s="111">
        <v>1600000</v>
      </c>
      <c r="G13" s="95"/>
      <c r="H13" s="95"/>
      <c r="I13" s="96">
        <f t="shared" si="0"/>
        <v>4573760</v>
      </c>
      <c r="J13" s="27">
        <v>300000</v>
      </c>
      <c r="K13" s="27"/>
      <c r="L13" s="27"/>
      <c r="M13" s="27"/>
      <c r="N13" s="27"/>
      <c r="O13" s="27"/>
      <c r="P13" s="27"/>
      <c r="Q13" s="102">
        <f t="shared" si="1"/>
        <v>4873760</v>
      </c>
    </row>
    <row r="14" spans="1:17" ht="15">
      <c r="A14" s="31" t="s">
        <v>33</v>
      </c>
      <c r="B14" s="30" t="s">
        <v>34</v>
      </c>
      <c r="C14" s="95"/>
      <c r="D14" s="95"/>
      <c r="E14" s="95"/>
      <c r="F14" s="95"/>
      <c r="G14" s="95"/>
      <c r="H14" s="95"/>
      <c r="I14" s="96">
        <f t="shared" si="0"/>
        <v>0</v>
      </c>
      <c r="J14" s="27"/>
      <c r="K14" s="27"/>
      <c r="L14" s="27"/>
      <c r="M14" s="27"/>
      <c r="N14" s="27"/>
      <c r="O14" s="27"/>
      <c r="P14" s="27"/>
      <c r="Q14" s="102">
        <f t="shared" si="1"/>
        <v>0</v>
      </c>
    </row>
    <row r="15" spans="1:17" ht="15">
      <c r="A15" s="5" t="s">
        <v>35</v>
      </c>
      <c r="B15" s="30" t="s">
        <v>36</v>
      </c>
      <c r="C15" s="95">
        <v>700000</v>
      </c>
      <c r="D15" s="95"/>
      <c r="E15" s="95"/>
      <c r="F15" s="95"/>
      <c r="G15" s="95"/>
      <c r="H15" s="95"/>
      <c r="I15" s="96">
        <f t="shared" si="0"/>
        <v>700000</v>
      </c>
      <c r="J15" s="27"/>
      <c r="K15" s="27"/>
      <c r="L15" s="27"/>
      <c r="M15" s="27"/>
      <c r="N15" s="27"/>
      <c r="O15" s="27"/>
      <c r="P15" s="27"/>
      <c r="Q15" s="102">
        <f t="shared" si="1"/>
        <v>700000</v>
      </c>
    </row>
    <row r="16" spans="1:17" ht="15">
      <c r="A16" s="5" t="s">
        <v>37</v>
      </c>
      <c r="B16" s="30" t="s">
        <v>38</v>
      </c>
      <c r="C16" s="95"/>
      <c r="D16" s="95"/>
      <c r="E16" s="95"/>
      <c r="F16" s="95"/>
      <c r="G16" s="95"/>
      <c r="H16" s="95"/>
      <c r="I16" s="96">
        <f t="shared" si="0"/>
        <v>0</v>
      </c>
      <c r="J16" s="27"/>
      <c r="K16" s="27"/>
      <c r="L16" s="27"/>
      <c r="M16" s="27"/>
      <c r="N16" s="27"/>
      <c r="O16" s="27"/>
      <c r="P16" s="27"/>
      <c r="Q16" s="102">
        <f t="shared" si="1"/>
        <v>0</v>
      </c>
    </row>
    <row r="17" spans="1:17" ht="15">
      <c r="A17" s="5" t="s">
        <v>39</v>
      </c>
      <c r="B17" s="30" t="s">
        <v>40</v>
      </c>
      <c r="C17" s="95"/>
      <c r="D17" s="95"/>
      <c r="E17" s="95"/>
      <c r="F17" s="95"/>
      <c r="G17" s="95"/>
      <c r="H17" s="95"/>
      <c r="I17" s="96">
        <f t="shared" si="0"/>
        <v>0</v>
      </c>
      <c r="J17" s="27"/>
      <c r="K17" s="27"/>
      <c r="L17" s="27"/>
      <c r="M17" s="27"/>
      <c r="N17" s="27"/>
      <c r="O17" s="27"/>
      <c r="P17" s="27"/>
      <c r="Q17" s="102">
        <f t="shared" si="1"/>
        <v>0</v>
      </c>
    </row>
    <row r="18" spans="1:17" ht="15">
      <c r="A18" s="5" t="s">
        <v>41</v>
      </c>
      <c r="B18" s="30" t="s">
        <v>42</v>
      </c>
      <c r="C18" s="95"/>
      <c r="D18" s="95"/>
      <c r="E18" s="95">
        <v>150000</v>
      </c>
      <c r="F18" s="95"/>
      <c r="G18" s="95"/>
      <c r="H18" s="95"/>
      <c r="I18" s="96">
        <f t="shared" si="0"/>
        <v>150000</v>
      </c>
      <c r="J18" s="27"/>
      <c r="K18" s="27"/>
      <c r="L18" s="27">
        <v>50000</v>
      </c>
      <c r="M18" s="27"/>
      <c r="N18" s="27"/>
      <c r="O18" s="27"/>
      <c r="P18" s="27"/>
      <c r="Q18" s="102">
        <f t="shared" si="1"/>
        <v>200000</v>
      </c>
    </row>
    <row r="19" spans="1:17" ht="15">
      <c r="A19" s="5" t="s">
        <v>368</v>
      </c>
      <c r="B19" s="30" t="s">
        <v>43</v>
      </c>
      <c r="C19" s="95">
        <v>300000</v>
      </c>
      <c r="D19" s="95"/>
      <c r="E19" s="95">
        <v>-150000</v>
      </c>
      <c r="F19" s="95"/>
      <c r="G19" s="95"/>
      <c r="H19" s="95"/>
      <c r="I19" s="96">
        <f t="shared" si="0"/>
        <v>150000</v>
      </c>
      <c r="J19" s="27"/>
      <c r="K19" s="27">
        <v>-24000</v>
      </c>
      <c r="L19" s="27"/>
      <c r="M19" s="27"/>
      <c r="N19" s="27"/>
      <c r="O19" s="27"/>
      <c r="P19" s="27"/>
      <c r="Q19" s="102">
        <f t="shared" si="1"/>
        <v>126000</v>
      </c>
    </row>
    <row r="20" spans="1:17" ht="15">
      <c r="A20" s="32" t="s">
        <v>311</v>
      </c>
      <c r="B20" s="33" t="s">
        <v>44</v>
      </c>
      <c r="C20" s="106">
        <f aca="true" t="shared" si="2" ref="C20:H20">SUM(C7:C19)</f>
        <v>58752340</v>
      </c>
      <c r="D20" s="106">
        <f t="shared" si="2"/>
        <v>423200</v>
      </c>
      <c r="E20" s="106">
        <f t="shared" si="2"/>
        <v>0</v>
      </c>
      <c r="F20" s="106">
        <f t="shared" si="2"/>
        <v>0</v>
      </c>
      <c r="G20" s="106">
        <f t="shared" si="2"/>
        <v>0</v>
      </c>
      <c r="H20" s="106">
        <f t="shared" si="2"/>
        <v>0</v>
      </c>
      <c r="I20" s="96">
        <f t="shared" si="0"/>
        <v>59175540</v>
      </c>
      <c r="J20" s="116">
        <f>SUM(J7:J19)</f>
        <v>300000</v>
      </c>
      <c r="K20" s="116">
        <f>SUM(K7:K19)</f>
        <v>-24000</v>
      </c>
      <c r="L20" s="116">
        <f>SUM(L7:L19)</f>
        <v>0</v>
      </c>
      <c r="M20" s="116">
        <f>SUM(M7:M19)</f>
        <v>0</v>
      </c>
      <c r="N20" s="116">
        <f>SUM(N7:N19)</f>
        <v>0</v>
      </c>
      <c r="O20" s="116"/>
      <c r="P20" s="116"/>
      <c r="Q20" s="102">
        <f t="shared" si="1"/>
        <v>59451540</v>
      </c>
    </row>
    <row r="21" spans="1:17" ht="15">
      <c r="A21" s="5" t="s">
        <v>45</v>
      </c>
      <c r="B21" s="30" t="s">
        <v>46</v>
      </c>
      <c r="C21" s="95"/>
      <c r="D21" s="95"/>
      <c r="E21" s="95"/>
      <c r="F21" s="95"/>
      <c r="G21" s="95"/>
      <c r="H21" s="95"/>
      <c r="I21" s="96">
        <f t="shared" si="0"/>
        <v>0</v>
      </c>
      <c r="J21" s="27"/>
      <c r="K21" s="27"/>
      <c r="L21" s="27"/>
      <c r="M21" s="27"/>
      <c r="N21" s="27"/>
      <c r="O21" s="27"/>
      <c r="P21" s="27"/>
      <c r="Q21" s="102">
        <f t="shared" si="1"/>
        <v>0</v>
      </c>
    </row>
    <row r="22" spans="1:17" ht="30">
      <c r="A22" s="5" t="s">
        <v>47</v>
      </c>
      <c r="B22" s="30" t="s">
        <v>48</v>
      </c>
      <c r="C22" s="95"/>
      <c r="D22" s="95"/>
      <c r="E22" s="95"/>
      <c r="F22" s="95"/>
      <c r="G22" s="95">
        <v>275000</v>
      </c>
      <c r="H22" s="95"/>
      <c r="I22" s="96">
        <f t="shared" si="0"/>
        <v>275000</v>
      </c>
      <c r="J22" s="27"/>
      <c r="K22" s="27">
        <v>424000</v>
      </c>
      <c r="L22" s="27"/>
      <c r="M22" s="27"/>
      <c r="N22" s="27"/>
      <c r="O22" s="27"/>
      <c r="P22" s="27"/>
      <c r="Q22" s="102">
        <f t="shared" si="1"/>
        <v>699000</v>
      </c>
    </row>
    <row r="23" spans="1:17" ht="15">
      <c r="A23" s="6" t="s">
        <v>49</v>
      </c>
      <c r="B23" s="30" t="s">
        <v>50</v>
      </c>
      <c r="C23" s="95">
        <v>1275000</v>
      </c>
      <c r="D23" s="95"/>
      <c r="E23" s="95"/>
      <c r="F23" s="95"/>
      <c r="G23" s="95">
        <v>-275000</v>
      </c>
      <c r="H23" s="95"/>
      <c r="I23" s="96">
        <f t="shared" si="0"/>
        <v>1000000</v>
      </c>
      <c r="J23" s="27">
        <v>-300000</v>
      </c>
      <c r="K23" s="27">
        <v>-400000</v>
      </c>
      <c r="L23" s="27"/>
      <c r="M23" s="27"/>
      <c r="N23" s="27"/>
      <c r="O23" s="27"/>
      <c r="P23" s="27"/>
      <c r="Q23" s="102">
        <f t="shared" si="1"/>
        <v>300000</v>
      </c>
    </row>
    <row r="24" spans="1:17" ht="15">
      <c r="A24" s="7" t="s">
        <v>312</v>
      </c>
      <c r="B24" s="33" t="s">
        <v>51</v>
      </c>
      <c r="C24" s="95">
        <f>SUM(C21:C23)</f>
        <v>1275000</v>
      </c>
      <c r="D24" s="95">
        <f>SUM(D21:D23)</f>
        <v>0</v>
      </c>
      <c r="E24" s="95"/>
      <c r="F24" s="95"/>
      <c r="G24" s="95"/>
      <c r="H24" s="95"/>
      <c r="I24" s="96">
        <f t="shared" si="0"/>
        <v>1275000</v>
      </c>
      <c r="J24" s="27">
        <f>SUM(J21:J23)</f>
        <v>-300000</v>
      </c>
      <c r="K24" s="27">
        <f>SUM(K21:K23)</f>
        <v>24000</v>
      </c>
      <c r="L24" s="27">
        <f>SUM(L21:L23)</f>
        <v>0</v>
      </c>
      <c r="M24" s="27">
        <f>SUM(M21:M23)</f>
        <v>0</v>
      </c>
      <c r="N24" s="27">
        <f>SUM(N21:N23)</f>
        <v>0</v>
      </c>
      <c r="O24" s="27"/>
      <c r="P24" s="27"/>
      <c r="Q24" s="102">
        <f t="shared" si="1"/>
        <v>999000</v>
      </c>
    </row>
    <row r="25" spans="1:17" ht="15">
      <c r="A25" s="50" t="s">
        <v>398</v>
      </c>
      <c r="B25" s="51" t="s">
        <v>52</v>
      </c>
      <c r="C25" s="106">
        <f aca="true" t="shared" si="3" ref="C25:H25">C20+C24</f>
        <v>60027340</v>
      </c>
      <c r="D25" s="106">
        <f t="shared" si="3"/>
        <v>423200</v>
      </c>
      <c r="E25" s="106">
        <f t="shared" si="3"/>
        <v>0</v>
      </c>
      <c r="F25" s="106">
        <f t="shared" si="3"/>
        <v>0</v>
      </c>
      <c r="G25" s="106">
        <f t="shared" si="3"/>
        <v>0</v>
      </c>
      <c r="H25" s="106">
        <f t="shared" si="3"/>
        <v>0</v>
      </c>
      <c r="I25" s="107">
        <f t="shared" si="0"/>
        <v>60450540</v>
      </c>
      <c r="J25" s="102">
        <f>SUM(J24,J20)</f>
        <v>0</v>
      </c>
      <c r="K25" s="102">
        <f>SUM(K24,K20)</f>
        <v>0</v>
      </c>
      <c r="L25" s="102">
        <f>SUM(L24,L20)</f>
        <v>0</v>
      </c>
      <c r="M25" s="102">
        <f>SUM(M24,M20)</f>
        <v>0</v>
      </c>
      <c r="N25" s="102">
        <f>SUM(N24,N20)</f>
        <v>0</v>
      </c>
      <c r="O25" s="102"/>
      <c r="P25" s="102"/>
      <c r="Q25" s="102">
        <f t="shared" si="1"/>
        <v>60450540</v>
      </c>
    </row>
    <row r="26" spans="1:17" ht="15">
      <c r="A26" s="39" t="s">
        <v>369</v>
      </c>
      <c r="B26" s="51" t="s">
        <v>53</v>
      </c>
      <c r="C26" s="106">
        <v>16555811</v>
      </c>
      <c r="D26" s="106">
        <v>114264</v>
      </c>
      <c r="E26" s="106"/>
      <c r="F26" s="106"/>
      <c r="G26" s="106"/>
      <c r="H26" s="106"/>
      <c r="I26" s="107">
        <f t="shared" si="0"/>
        <v>16670075</v>
      </c>
      <c r="J26" s="27"/>
      <c r="K26" s="27"/>
      <c r="L26" s="27"/>
      <c r="M26" s="27"/>
      <c r="N26" s="27"/>
      <c r="O26" s="27"/>
      <c r="P26" s="27"/>
      <c r="Q26" s="102">
        <f t="shared" si="1"/>
        <v>16670075</v>
      </c>
    </row>
    <row r="27" spans="1:17" ht="15">
      <c r="A27" s="5" t="s">
        <v>54</v>
      </c>
      <c r="B27" s="30" t="s">
        <v>55</v>
      </c>
      <c r="C27" s="95">
        <v>270000</v>
      </c>
      <c r="D27" s="95"/>
      <c r="E27" s="95"/>
      <c r="F27" s="95"/>
      <c r="G27" s="95"/>
      <c r="H27" s="95"/>
      <c r="I27" s="96">
        <f t="shared" si="0"/>
        <v>270000</v>
      </c>
      <c r="J27" s="27"/>
      <c r="K27" s="27"/>
      <c r="L27" s="27"/>
      <c r="M27" s="27"/>
      <c r="N27" s="27"/>
      <c r="O27" s="27"/>
      <c r="P27" s="27"/>
      <c r="Q27" s="102">
        <f t="shared" si="1"/>
        <v>270000</v>
      </c>
    </row>
    <row r="28" spans="1:17" ht="15">
      <c r="A28" s="5" t="s">
        <v>56</v>
      </c>
      <c r="B28" s="30" t="s">
        <v>57</v>
      </c>
      <c r="C28" s="95">
        <v>3200000</v>
      </c>
      <c r="D28" s="95"/>
      <c r="E28" s="95"/>
      <c r="F28" s="95"/>
      <c r="G28" s="95"/>
      <c r="H28" s="95"/>
      <c r="I28" s="96">
        <f t="shared" si="0"/>
        <v>3200000</v>
      </c>
      <c r="J28" s="27"/>
      <c r="K28" s="27"/>
      <c r="L28" s="27"/>
      <c r="M28" s="27"/>
      <c r="N28" s="27"/>
      <c r="O28" s="27"/>
      <c r="P28" s="27"/>
      <c r="Q28" s="102">
        <f t="shared" si="1"/>
        <v>3200000</v>
      </c>
    </row>
    <row r="29" spans="1:17" ht="15">
      <c r="A29" s="5" t="s">
        <v>58</v>
      </c>
      <c r="B29" s="30" t="s">
        <v>59</v>
      </c>
      <c r="C29" s="95"/>
      <c r="D29" s="95"/>
      <c r="E29" s="95"/>
      <c r="F29" s="95"/>
      <c r="G29" s="95"/>
      <c r="H29" s="95"/>
      <c r="I29" s="96">
        <f t="shared" si="0"/>
        <v>0</v>
      </c>
      <c r="J29" s="27"/>
      <c r="K29" s="27"/>
      <c r="L29" s="27"/>
      <c r="M29" s="27"/>
      <c r="N29" s="27"/>
      <c r="O29" s="27"/>
      <c r="P29" s="27"/>
      <c r="Q29" s="102">
        <f t="shared" si="1"/>
        <v>0</v>
      </c>
    </row>
    <row r="30" spans="1:17" ht="15">
      <c r="A30" s="7" t="s">
        <v>313</v>
      </c>
      <c r="B30" s="33" t="s">
        <v>60</v>
      </c>
      <c r="C30" s="95">
        <f aca="true" t="shared" si="4" ref="C30:H30">SUM(C27:C29)</f>
        <v>3470000</v>
      </c>
      <c r="D30" s="95">
        <f t="shared" si="4"/>
        <v>0</v>
      </c>
      <c r="E30" s="95">
        <f t="shared" si="4"/>
        <v>0</v>
      </c>
      <c r="F30" s="95">
        <f t="shared" si="4"/>
        <v>0</v>
      </c>
      <c r="G30" s="95">
        <f t="shared" si="4"/>
        <v>0</v>
      </c>
      <c r="H30" s="95">
        <f t="shared" si="4"/>
        <v>0</v>
      </c>
      <c r="I30" s="96">
        <f t="shared" si="0"/>
        <v>3470000</v>
      </c>
      <c r="J30" s="117">
        <f>SUM(J27:J29)</f>
        <v>0</v>
      </c>
      <c r="K30" s="117">
        <f>SUM(K27:K29)</f>
        <v>0</v>
      </c>
      <c r="L30" s="117">
        <f>SUM(L27:L29)</f>
        <v>0</v>
      </c>
      <c r="M30" s="117">
        <f>SUM(M27:M29)</f>
        <v>0</v>
      </c>
      <c r="N30" s="117">
        <f>SUM(N27:N29)</f>
        <v>0</v>
      </c>
      <c r="O30" s="117"/>
      <c r="P30" s="117"/>
      <c r="Q30" s="102">
        <f t="shared" si="1"/>
        <v>3470000</v>
      </c>
    </row>
    <row r="31" spans="1:17" ht="15">
      <c r="A31" s="5" t="s">
        <v>61</v>
      </c>
      <c r="B31" s="30" t="s">
        <v>62</v>
      </c>
      <c r="C31" s="95">
        <v>1990000</v>
      </c>
      <c r="D31" s="95"/>
      <c r="E31" s="95"/>
      <c r="F31" s="95"/>
      <c r="G31" s="95"/>
      <c r="H31" s="95"/>
      <c r="I31" s="96">
        <f t="shared" si="0"/>
        <v>1990000</v>
      </c>
      <c r="J31" s="27"/>
      <c r="K31" s="27"/>
      <c r="L31" s="27"/>
      <c r="M31" s="27"/>
      <c r="N31" s="27"/>
      <c r="O31" s="27"/>
      <c r="P31" s="27"/>
      <c r="Q31" s="102">
        <f t="shared" si="1"/>
        <v>1990000</v>
      </c>
    </row>
    <row r="32" spans="1:17" ht="15">
      <c r="A32" s="5" t="s">
        <v>63</v>
      </c>
      <c r="B32" s="30" t="s">
        <v>64</v>
      </c>
      <c r="C32" s="95">
        <v>1328000</v>
      </c>
      <c r="D32" s="97"/>
      <c r="E32" s="97"/>
      <c r="F32" s="97"/>
      <c r="G32" s="97"/>
      <c r="H32" s="97"/>
      <c r="I32" s="96">
        <f t="shared" si="0"/>
        <v>1328000</v>
      </c>
      <c r="J32" s="27"/>
      <c r="K32" s="27"/>
      <c r="L32" s="27"/>
      <c r="M32" s="27"/>
      <c r="N32" s="27"/>
      <c r="O32" s="27"/>
      <c r="P32" s="27"/>
      <c r="Q32" s="102">
        <f t="shared" si="1"/>
        <v>1328000</v>
      </c>
    </row>
    <row r="33" spans="1:17" ht="15" customHeight="1">
      <c r="A33" s="7" t="s">
        <v>399</v>
      </c>
      <c r="B33" s="33" t="s">
        <v>65</v>
      </c>
      <c r="C33" s="95">
        <f aca="true" t="shared" si="5" ref="C33:H33">SUM(C31:C32)</f>
        <v>3318000</v>
      </c>
      <c r="D33" s="95">
        <f t="shared" si="5"/>
        <v>0</v>
      </c>
      <c r="E33" s="95">
        <f t="shared" si="5"/>
        <v>0</v>
      </c>
      <c r="F33" s="95">
        <f t="shared" si="5"/>
        <v>0</v>
      </c>
      <c r="G33" s="95">
        <f t="shared" si="5"/>
        <v>0</v>
      </c>
      <c r="H33" s="95">
        <f t="shared" si="5"/>
        <v>0</v>
      </c>
      <c r="I33" s="96">
        <f t="shared" si="0"/>
        <v>3318000</v>
      </c>
      <c r="J33" s="117">
        <f>SUM(J31:J32)</f>
        <v>0</v>
      </c>
      <c r="K33" s="117">
        <f>SUM(K31:K32)</f>
        <v>0</v>
      </c>
      <c r="L33" s="117">
        <f>SUM(L31:L32)</f>
        <v>0</v>
      </c>
      <c r="M33" s="117">
        <f>SUM(M31:M32)</f>
        <v>0</v>
      </c>
      <c r="N33" s="117">
        <f>SUM(N31:N32)</f>
        <v>0</v>
      </c>
      <c r="O33" s="117"/>
      <c r="P33" s="117"/>
      <c r="Q33" s="102">
        <f t="shared" si="1"/>
        <v>3318000</v>
      </c>
    </row>
    <row r="34" spans="1:17" ht="15">
      <c r="A34" s="5" t="s">
        <v>66</v>
      </c>
      <c r="B34" s="30" t="s">
        <v>67</v>
      </c>
      <c r="C34" s="95">
        <v>2650000</v>
      </c>
      <c r="D34" s="95"/>
      <c r="E34" s="95"/>
      <c r="F34" s="95"/>
      <c r="G34" s="95"/>
      <c r="H34" s="95"/>
      <c r="I34" s="96">
        <f t="shared" si="0"/>
        <v>2650000</v>
      </c>
      <c r="J34" s="27"/>
      <c r="K34" s="27"/>
      <c r="L34" s="27"/>
      <c r="M34" s="27"/>
      <c r="N34" s="27"/>
      <c r="O34" s="27"/>
      <c r="P34" s="27"/>
      <c r="Q34" s="102">
        <f t="shared" si="1"/>
        <v>2650000</v>
      </c>
    </row>
    <row r="35" spans="1:17" ht="15">
      <c r="A35" s="5" t="s">
        <v>68</v>
      </c>
      <c r="B35" s="30" t="s">
        <v>69</v>
      </c>
      <c r="C35" s="95"/>
      <c r="D35" s="95"/>
      <c r="E35" s="95"/>
      <c r="F35" s="95"/>
      <c r="G35" s="95"/>
      <c r="H35" s="95"/>
      <c r="I35" s="96">
        <f t="shared" si="0"/>
        <v>0</v>
      </c>
      <c r="J35" s="27"/>
      <c r="K35" s="27"/>
      <c r="L35" s="27"/>
      <c r="M35" s="27"/>
      <c r="N35" s="27"/>
      <c r="O35" s="27"/>
      <c r="P35" s="27"/>
      <c r="Q35" s="102">
        <f t="shared" si="1"/>
        <v>0</v>
      </c>
    </row>
    <row r="36" spans="1:17" ht="15">
      <c r="A36" s="5" t="s">
        <v>370</v>
      </c>
      <c r="B36" s="30" t="s">
        <v>70</v>
      </c>
      <c r="C36" s="95">
        <v>706000</v>
      </c>
      <c r="D36" s="95"/>
      <c r="E36" s="95"/>
      <c r="F36" s="95"/>
      <c r="G36" s="95"/>
      <c r="H36" s="95"/>
      <c r="I36" s="96">
        <f t="shared" si="0"/>
        <v>706000</v>
      </c>
      <c r="J36" s="27"/>
      <c r="K36" s="27"/>
      <c r="L36" s="27"/>
      <c r="M36" s="27"/>
      <c r="N36" s="27"/>
      <c r="O36" s="27"/>
      <c r="P36" s="27"/>
      <c r="Q36" s="102">
        <f t="shared" si="1"/>
        <v>706000</v>
      </c>
    </row>
    <row r="37" spans="1:17" ht="15">
      <c r="A37" s="5" t="s">
        <v>71</v>
      </c>
      <c r="B37" s="30" t="s">
        <v>72</v>
      </c>
      <c r="C37" s="95">
        <v>1232000</v>
      </c>
      <c r="D37" s="95"/>
      <c r="E37" s="95"/>
      <c r="F37" s="95"/>
      <c r="G37" s="95"/>
      <c r="H37" s="95"/>
      <c r="I37" s="96">
        <f t="shared" si="0"/>
        <v>1232000</v>
      </c>
      <c r="J37" s="27"/>
      <c r="K37" s="27"/>
      <c r="L37" s="27"/>
      <c r="M37" s="27"/>
      <c r="N37" s="27"/>
      <c r="O37" s="27"/>
      <c r="P37" s="27"/>
      <c r="Q37" s="102">
        <f t="shared" si="1"/>
        <v>1232000</v>
      </c>
    </row>
    <row r="38" spans="1:17" ht="15">
      <c r="A38" s="10" t="s">
        <v>371</v>
      </c>
      <c r="B38" s="30" t="s">
        <v>73</v>
      </c>
      <c r="C38" s="95">
        <v>100000</v>
      </c>
      <c r="D38" s="95"/>
      <c r="E38" s="95"/>
      <c r="F38" s="95"/>
      <c r="G38" s="95"/>
      <c r="H38" s="95"/>
      <c r="I38" s="96">
        <f t="shared" si="0"/>
        <v>100000</v>
      </c>
      <c r="J38" s="27"/>
      <c r="K38" s="27"/>
      <c r="L38" s="27"/>
      <c r="M38" s="27">
        <v>100000</v>
      </c>
      <c r="N38" s="27"/>
      <c r="O38" s="27"/>
      <c r="P38" s="27"/>
      <c r="Q38" s="102">
        <f t="shared" si="1"/>
        <v>200000</v>
      </c>
    </row>
    <row r="39" spans="1:17" ht="15">
      <c r="A39" s="6" t="s">
        <v>74</v>
      </c>
      <c r="B39" s="30" t="s">
        <v>75</v>
      </c>
      <c r="C39" s="95">
        <v>1370000</v>
      </c>
      <c r="D39" s="95"/>
      <c r="E39" s="95"/>
      <c r="F39" s="95"/>
      <c r="G39" s="95"/>
      <c r="H39" s="95"/>
      <c r="I39" s="96">
        <f aca="true" t="shared" si="6" ref="I39:I70">SUM(C39:H39)</f>
        <v>1370000</v>
      </c>
      <c r="J39" s="27"/>
      <c r="K39" s="27"/>
      <c r="L39" s="27"/>
      <c r="M39" s="27">
        <v>-100000</v>
      </c>
      <c r="N39" s="27"/>
      <c r="O39" s="27"/>
      <c r="P39" s="27"/>
      <c r="Q39" s="102">
        <f t="shared" si="1"/>
        <v>1270000</v>
      </c>
    </row>
    <row r="40" spans="1:17" ht="15">
      <c r="A40" s="5" t="s">
        <v>372</v>
      </c>
      <c r="B40" s="30" t="s">
        <v>76</v>
      </c>
      <c r="C40" s="95">
        <v>4075000</v>
      </c>
      <c r="D40" s="95"/>
      <c r="E40" s="95"/>
      <c r="F40" s="95"/>
      <c r="G40" s="95"/>
      <c r="H40" s="95"/>
      <c r="I40" s="96">
        <f t="shared" si="6"/>
        <v>4075000</v>
      </c>
      <c r="J40" s="27"/>
      <c r="K40" s="27"/>
      <c r="L40" s="27"/>
      <c r="M40" s="27"/>
      <c r="N40" s="27"/>
      <c r="O40" s="27"/>
      <c r="P40" s="27"/>
      <c r="Q40" s="102">
        <f t="shared" si="1"/>
        <v>4075000</v>
      </c>
    </row>
    <row r="41" spans="1:17" ht="15">
      <c r="A41" s="7" t="s">
        <v>314</v>
      </c>
      <c r="B41" s="33" t="s">
        <v>77</v>
      </c>
      <c r="C41" s="95">
        <f aca="true" t="shared" si="7" ref="C41:H41">SUM(C34:C40)</f>
        <v>10133000</v>
      </c>
      <c r="D41" s="95">
        <f t="shared" si="7"/>
        <v>0</v>
      </c>
      <c r="E41" s="95">
        <f t="shared" si="7"/>
        <v>0</v>
      </c>
      <c r="F41" s="95">
        <f t="shared" si="7"/>
        <v>0</v>
      </c>
      <c r="G41" s="95">
        <f t="shared" si="7"/>
        <v>0</v>
      </c>
      <c r="H41" s="95">
        <f t="shared" si="7"/>
        <v>0</v>
      </c>
      <c r="I41" s="96">
        <f t="shared" si="6"/>
        <v>10133000</v>
      </c>
      <c r="J41" s="117">
        <f>SUM(J34:J40)</f>
        <v>0</v>
      </c>
      <c r="K41" s="117">
        <f>SUM(K34:K40)</f>
        <v>0</v>
      </c>
      <c r="L41" s="117">
        <f>SUM(L34:L40)</f>
        <v>0</v>
      </c>
      <c r="M41" s="117">
        <f>SUM(M34:M40)</f>
        <v>0</v>
      </c>
      <c r="N41" s="117">
        <f>SUM(N34:N40)</f>
        <v>0</v>
      </c>
      <c r="O41" s="117"/>
      <c r="P41" s="117"/>
      <c r="Q41" s="102">
        <f t="shared" si="1"/>
        <v>10133000</v>
      </c>
    </row>
    <row r="42" spans="1:17" ht="15">
      <c r="A42" s="5" t="s">
        <v>78</v>
      </c>
      <c r="B42" s="30" t="s">
        <v>79</v>
      </c>
      <c r="C42" s="95">
        <v>600000</v>
      </c>
      <c r="D42" s="95"/>
      <c r="E42" s="95"/>
      <c r="F42" s="95"/>
      <c r="G42" s="95"/>
      <c r="H42" s="95"/>
      <c r="I42" s="96">
        <f t="shared" si="6"/>
        <v>600000</v>
      </c>
      <c r="J42" s="27"/>
      <c r="K42" s="27"/>
      <c r="L42" s="27"/>
      <c r="M42" s="27"/>
      <c r="N42" s="27"/>
      <c r="O42" s="27"/>
      <c r="P42" s="27"/>
      <c r="Q42" s="102">
        <f t="shared" si="1"/>
        <v>600000</v>
      </c>
    </row>
    <row r="43" spans="1:17" ht="15">
      <c r="A43" s="5" t="s">
        <v>80</v>
      </c>
      <c r="B43" s="30" t="s">
        <v>81</v>
      </c>
      <c r="C43" s="95">
        <v>375000</v>
      </c>
      <c r="D43" s="95"/>
      <c r="E43" s="95"/>
      <c r="F43" s="95"/>
      <c r="G43" s="95"/>
      <c r="H43" s="95"/>
      <c r="I43" s="96">
        <f t="shared" si="6"/>
        <v>375000</v>
      </c>
      <c r="J43" s="27"/>
      <c r="K43" s="27"/>
      <c r="L43" s="27"/>
      <c r="M43" s="27"/>
      <c r="N43" s="27"/>
      <c r="O43" s="27"/>
      <c r="P43" s="27"/>
      <c r="Q43" s="102">
        <f t="shared" si="1"/>
        <v>375000</v>
      </c>
    </row>
    <row r="44" spans="1:17" ht="15">
      <c r="A44" s="7" t="s">
        <v>315</v>
      </c>
      <c r="B44" s="33" t="s">
        <v>82</v>
      </c>
      <c r="C44" s="95">
        <f aca="true" t="shared" si="8" ref="C44:H44">SUM(C42:C43)</f>
        <v>975000</v>
      </c>
      <c r="D44" s="95">
        <f t="shared" si="8"/>
        <v>0</v>
      </c>
      <c r="E44" s="95">
        <f t="shared" si="8"/>
        <v>0</v>
      </c>
      <c r="F44" s="95">
        <f t="shared" si="8"/>
        <v>0</v>
      </c>
      <c r="G44" s="95">
        <f t="shared" si="8"/>
        <v>0</v>
      </c>
      <c r="H44" s="95">
        <f t="shared" si="8"/>
        <v>0</v>
      </c>
      <c r="I44" s="96">
        <f t="shared" si="6"/>
        <v>975000</v>
      </c>
      <c r="J44" s="117">
        <f>SUM(J42:J44)</f>
        <v>0</v>
      </c>
      <c r="K44" s="117">
        <f>SUM(K42:K44)</f>
        <v>0</v>
      </c>
      <c r="L44" s="117">
        <f>SUM(L42:L44)</f>
        <v>0</v>
      </c>
      <c r="M44" s="117">
        <f>SUM(M42:M44)</f>
        <v>0</v>
      </c>
      <c r="N44" s="117">
        <f>SUM(N42:N44)</f>
        <v>0</v>
      </c>
      <c r="O44" s="117"/>
      <c r="P44" s="117"/>
      <c r="Q44" s="102">
        <f t="shared" si="1"/>
        <v>51151780</v>
      </c>
    </row>
    <row r="45" spans="1:17" ht="15">
      <c r="A45" s="5" t="s">
        <v>83</v>
      </c>
      <c r="B45" s="30" t="s">
        <v>84</v>
      </c>
      <c r="C45" s="95">
        <v>3975000</v>
      </c>
      <c r="D45" s="95"/>
      <c r="E45" s="95"/>
      <c r="F45" s="95"/>
      <c r="G45" s="95"/>
      <c r="H45" s="95">
        <v>-200000</v>
      </c>
      <c r="I45" s="96">
        <f t="shared" si="6"/>
        <v>3775000</v>
      </c>
      <c r="J45" s="27"/>
      <c r="K45" s="27"/>
      <c r="L45" s="27"/>
      <c r="M45" s="27"/>
      <c r="N45" s="27">
        <v>-100000</v>
      </c>
      <c r="O45" s="27"/>
      <c r="P45" s="27"/>
      <c r="Q45" s="102">
        <f t="shared" si="1"/>
        <v>3675000</v>
      </c>
    </row>
    <row r="46" spans="1:17" ht="15">
      <c r="A46" s="5" t="s">
        <v>85</v>
      </c>
      <c r="B46" s="30" t="s">
        <v>86</v>
      </c>
      <c r="C46" s="95"/>
      <c r="D46" s="95"/>
      <c r="E46" s="95"/>
      <c r="F46" s="95"/>
      <c r="G46" s="95"/>
      <c r="H46" s="95">
        <v>100000</v>
      </c>
      <c r="I46" s="96">
        <f t="shared" si="6"/>
        <v>100000</v>
      </c>
      <c r="J46" s="27"/>
      <c r="K46" s="27"/>
      <c r="L46" s="27"/>
      <c r="M46" s="27"/>
      <c r="N46" s="27"/>
      <c r="O46" s="27"/>
      <c r="P46" s="27"/>
      <c r="Q46" s="102">
        <f t="shared" si="1"/>
        <v>100000</v>
      </c>
    </row>
    <row r="47" spans="1:17" ht="15">
      <c r="A47" s="5" t="s">
        <v>373</v>
      </c>
      <c r="B47" s="30" t="s">
        <v>87</v>
      </c>
      <c r="C47" s="95"/>
      <c r="D47" s="95"/>
      <c r="E47" s="95"/>
      <c r="F47" s="95"/>
      <c r="G47" s="95"/>
      <c r="H47" s="95"/>
      <c r="I47" s="96">
        <f t="shared" si="6"/>
        <v>0</v>
      </c>
      <c r="J47" s="27"/>
      <c r="K47" s="27"/>
      <c r="L47" s="27"/>
      <c r="M47" s="27"/>
      <c r="N47" s="27"/>
      <c r="O47" s="27"/>
      <c r="P47" s="27"/>
      <c r="Q47" s="102">
        <f t="shared" si="1"/>
        <v>0</v>
      </c>
    </row>
    <row r="48" spans="1:17" ht="15">
      <c r="A48" s="5" t="s">
        <v>374</v>
      </c>
      <c r="B48" s="30" t="s">
        <v>88</v>
      </c>
      <c r="C48" s="95"/>
      <c r="D48" s="95"/>
      <c r="E48" s="95"/>
      <c r="F48" s="95"/>
      <c r="G48" s="95"/>
      <c r="H48" s="95"/>
      <c r="I48" s="96">
        <f t="shared" si="6"/>
        <v>0</v>
      </c>
      <c r="J48" s="27"/>
      <c r="K48" s="27"/>
      <c r="L48" s="27"/>
      <c r="M48" s="27"/>
      <c r="N48" s="27"/>
      <c r="O48" s="27"/>
      <c r="P48" s="27"/>
      <c r="Q48" s="102">
        <f t="shared" si="1"/>
        <v>0</v>
      </c>
    </row>
    <row r="49" spans="1:17" ht="15">
      <c r="A49" s="5" t="s">
        <v>89</v>
      </c>
      <c r="B49" s="30" t="s">
        <v>90</v>
      </c>
      <c r="C49" s="95">
        <v>366000</v>
      </c>
      <c r="D49" s="95"/>
      <c r="E49" s="95"/>
      <c r="F49" s="95"/>
      <c r="G49" s="95"/>
      <c r="H49" s="95">
        <v>100000</v>
      </c>
      <c r="I49" s="96">
        <f t="shared" si="6"/>
        <v>466000</v>
      </c>
      <c r="J49" s="27"/>
      <c r="K49" s="27"/>
      <c r="L49" s="27"/>
      <c r="M49" s="27"/>
      <c r="N49" s="27">
        <v>100000</v>
      </c>
      <c r="O49" s="27">
        <v>1832000</v>
      </c>
      <c r="P49" s="27">
        <v>150000</v>
      </c>
      <c r="Q49" s="102">
        <f>SUM(I49:P49)</f>
        <v>2548000</v>
      </c>
    </row>
    <row r="50" spans="1:17" ht="15">
      <c r="A50" s="7" t="s">
        <v>316</v>
      </c>
      <c r="B50" s="33" t="s">
        <v>91</v>
      </c>
      <c r="C50" s="95">
        <f aca="true" t="shared" si="9" ref="C50:H50">SUM(C45:C49)</f>
        <v>4341000</v>
      </c>
      <c r="D50" s="95">
        <f t="shared" si="9"/>
        <v>0</v>
      </c>
      <c r="E50" s="95">
        <f t="shared" si="9"/>
        <v>0</v>
      </c>
      <c r="F50" s="95">
        <f t="shared" si="9"/>
        <v>0</v>
      </c>
      <c r="G50" s="95">
        <f t="shared" si="9"/>
        <v>0</v>
      </c>
      <c r="H50" s="95">
        <f t="shared" si="9"/>
        <v>0</v>
      </c>
      <c r="I50" s="96">
        <f t="shared" si="6"/>
        <v>4341000</v>
      </c>
      <c r="J50" s="117">
        <f aca="true" t="shared" si="10" ref="J50:P50">SUM(J45:J49)</f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1832000</v>
      </c>
      <c r="P50" s="117">
        <f t="shared" si="10"/>
        <v>150000</v>
      </c>
      <c r="Q50" s="102">
        <f aca="true" t="shared" si="11" ref="Q50:Q113">SUM(I50:P50)</f>
        <v>6323000</v>
      </c>
    </row>
    <row r="51" spans="1:17" ht="15">
      <c r="A51" s="39" t="s">
        <v>317</v>
      </c>
      <c r="B51" s="51" t="s">
        <v>92</v>
      </c>
      <c r="C51" s="95">
        <f aca="true" t="shared" si="12" ref="C51:H51">C30+C33+C41+C44+C50</f>
        <v>22237000</v>
      </c>
      <c r="D51" s="95">
        <f t="shared" si="12"/>
        <v>0</v>
      </c>
      <c r="E51" s="95">
        <f t="shared" si="12"/>
        <v>0</v>
      </c>
      <c r="F51" s="95">
        <f t="shared" si="12"/>
        <v>0</v>
      </c>
      <c r="G51" s="95">
        <f t="shared" si="12"/>
        <v>0</v>
      </c>
      <c r="H51" s="95">
        <f t="shared" si="12"/>
        <v>0</v>
      </c>
      <c r="I51" s="96">
        <f t="shared" si="6"/>
        <v>22237000</v>
      </c>
      <c r="J51" s="102">
        <f aca="true" t="shared" si="13" ref="J51:P51">SUM(J50,J44,J41,J33,J30)</f>
        <v>0</v>
      </c>
      <c r="K51" s="102">
        <f t="shared" si="13"/>
        <v>0</v>
      </c>
      <c r="L51" s="102">
        <f t="shared" si="13"/>
        <v>0</v>
      </c>
      <c r="M51" s="102">
        <f t="shared" si="13"/>
        <v>0</v>
      </c>
      <c r="N51" s="102">
        <f t="shared" si="13"/>
        <v>0</v>
      </c>
      <c r="O51" s="102">
        <f t="shared" si="13"/>
        <v>1832000</v>
      </c>
      <c r="P51" s="102">
        <f t="shared" si="13"/>
        <v>150000</v>
      </c>
      <c r="Q51" s="102">
        <f t="shared" si="11"/>
        <v>2548000</v>
      </c>
    </row>
    <row r="52" spans="1:17" ht="15">
      <c r="A52" s="13" t="s">
        <v>93</v>
      </c>
      <c r="B52" s="30" t="s">
        <v>94</v>
      </c>
      <c r="C52" s="95"/>
      <c r="D52" s="95"/>
      <c r="E52" s="95"/>
      <c r="F52" s="95"/>
      <c r="G52" s="95"/>
      <c r="H52" s="95"/>
      <c r="I52" s="96">
        <f t="shared" si="6"/>
        <v>0</v>
      </c>
      <c r="J52" s="27"/>
      <c r="K52" s="27"/>
      <c r="L52" s="27"/>
      <c r="M52" s="27"/>
      <c r="N52" s="27"/>
      <c r="O52" s="27"/>
      <c r="P52" s="27"/>
      <c r="Q52" s="102">
        <f t="shared" si="11"/>
        <v>0</v>
      </c>
    </row>
    <row r="53" spans="1:17" ht="15">
      <c r="A53" s="13" t="s">
        <v>318</v>
      </c>
      <c r="B53" s="30" t="s">
        <v>95</v>
      </c>
      <c r="C53" s="95"/>
      <c r="D53" s="95"/>
      <c r="E53" s="95"/>
      <c r="F53" s="95"/>
      <c r="G53" s="95"/>
      <c r="H53" s="95"/>
      <c r="I53" s="96">
        <f t="shared" si="6"/>
        <v>0</v>
      </c>
      <c r="J53" s="27"/>
      <c r="K53" s="27"/>
      <c r="L53" s="27"/>
      <c r="M53" s="27"/>
      <c r="N53" s="27"/>
      <c r="O53" s="27"/>
      <c r="P53" s="27"/>
      <c r="Q53" s="102">
        <f t="shared" si="11"/>
        <v>0</v>
      </c>
    </row>
    <row r="54" spans="1:17" ht="15">
      <c r="A54" s="17" t="s">
        <v>375</v>
      </c>
      <c r="B54" s="30" t="s">
        <v>96</v>
      </c>
      <c r="C54" s="95"/>
      <c r="D54" s="95"/>
      <c r="E54" s="95"/>
      <c r="F54" s="95"/>
      <c r="G54" s="95"/>
      <c r="H54" s="95"/>
      <c r="I54" s="96">
        <f t="shared" si="6"/>
        <v>0</v>
      </c>
      <c r="J54" s="27"/>
      <c r="K54" s="27"/>
      <c r="L54" s="27"/>
      <c r="M54" s="27"/>
      <c r="N54" s="27"/>
      <c r="O54" s="27"/>
      <c r="P54" s="27"/>
      <c r="Q54" s="102">
        <f t="shared" si="11"/>
        <v>0</v>
      </c>
    </row>
    <row r="55" spans="1:17" ht="15">
      <c r="A55" s="17" t="s">
        <v>376</v>
      </c>
      <c r="B55" s="30" t="s">
        <v>97</v>
      </c>
      <c r="C55" s="95"/>
      <c r="D55" s="95"/>
      <c r="E55" s="95"/>
      <c r="F55" s="95"/>
      <c r="G55" s="95"/>
      <c r="H55" s="95"/>
      <c r="I55" s="96">
        <f t="shared" si="6"/>
        <v>0</v>
      </c>
      <c r="J55" s="27"/>
      <c r="K55" s="27"/>
      <c r="L55" s="27"/>
      <c r="M55" s="27"/>
      <c r="N55" s="27"/>
      <c r="O55" s="27"/>
      <c r="P55" s="27"/>
      <c r="Q55" s="102">
        <f t="shared" si="11"/>
        <v>0</v>
      </c>
    </row>
    <row r="56" spans="1:17" ht="15">
      <c r="A56" s="17" t="s">
        <v>377</v>
      </c>
      <c r="B56" s="30" t="s">
        <v>98</v>
      </c>
      <c r="C56" s="95"/>
      <c r="D56" s="95"/>
      <c r="E56" s="95"/>
      <c r="F56" s="95"/>
      <c r="G56" s="95"/>
      <c r="H56" s="95"/>
      <c r="I56" s="96">
        <f t="shared" si="6"/>
        <v>0</v>
      </c>
      <c r="J56" s="27"/>
      <c r="K56" s="27"/>
      <c r="L56" s="27"/>
      <c r="M56" s="27"/>
      <c r="N56" s="27"/>
      <c r="O56" s="27"/>
      <c r="P56" s="27"/>
      <c r="Q56" s="102">
        <f t="shared" si="11"/>
        <v>0</v>
      </c>
    </row>
    <row r="57" spans="1:17" ht="15">
      <c r="A57" s="13" t="s">
        <v>378</v>
      </c>
      <c r="B57" s="30" t="s">
        <v>99</v>
      </c>
      <c r="C57" s="95"/>
      <c r="D57" s="95"/>
      <c r="E57" s="95"/>
      <c r="F57" s="95"/>
      <c r="G57" s="95"/>
      <c r="H57" s="95"/>
      <c r="I57" s="96">
        <f t="shared" si="6"/>
        <v>0</v>
      </c>
      <c r="J57" s="27"/>
      <c r="K57" s="27"/>
      <c r="L57" s="27"/>
      <c r="M57" s="27"/>
      <c r="N57" s="27"/>
      <c r="O57" s="27"/>
      <c r="P57" s="27"/>
      <c r="Q57" s="102">
        <f t="shared" si="11"/>
        <v>0</v>
      </c>
    </row>
    <row r="58" spans="1:17" ht="15">
      <c r="A58" s="13" t="s">
        <v>379</v>
      </c>
      <c r="B58" s="30" t="s">
        <v>100</v>
      </c>
      <c r="C58" s="95"/>
      <c r="D58" s="95"/>
      <c r="E58" s="95"/>
      <c r="F58" s="95"/>
      <c r="G58" s="95"/>
      <c r="H58" s="95"/>
      <c r="I58" s="96">
        <f t="shared" si="6"/>
        <v>0</v>
      </c>
      <c r="J58" s="27"/>
      <c r="K58" s="27"/>
      <c r="L58" s="27"/>
      <c r="M58" s="27"/>
      <c r="N58" s="27"/>
      <c r="O58" s="27"/>
      <c r="P58" s="27"/>
      <c r="Q58" s="102">
        <f t="shared" si="11"/>
        <v>0</v>
      </c>
    </row>
    <row r="59" spans="1:17" ht="15">
      <c r="A59" s="13" t="s">
        <v>380</v>
      </c>
      <c r="B59" s="30" t="s">
        <v>101</v>
      </c>
      <c r="C59" s="95"/>
      <c r="D59" s="95"/>
      <c r="E59" s="95"/>
      <c r="F59" s="95"/>
      <c r="G59" s="95"/>
      <c r="H59" s="95"/>
      <c r="I59" s="96">
        <f t="shared" si="6"/>
        <v>0</v>
      </c>
      <c r="J59" s="27"/>
      <c r="K59" s="27"/>
      <c r="L59" s="27"/>
      <c r="M59" s="27"/>
      <c r="N59" s="27"/>
      <c r="O59" s="27"/>
      <c r="P59" s="27"/>
      <c r="Q59" s="102">
        <f t="shared" si="11"/>
        <v>0</v>
      </c>
    </row>
    <row r="60" spans="1:17" ht="15">
      <c r="A60" s="48" t="s">
        <v>347</v>
      </c>
      <c r="B60" s="51" t="s">
        <v>102</v>
      </c>
      <c r="C60" s="95">
        <f aca="true" t="shared" si="14" ref="C60:H60">SUM(C52:C59)</f>
        <v>0</v>
      </c>
      <c r="D60" s="95">
        <f t="shared" si="14"/>
        <v>0</v>
      </c>
      <c r="E60" s="95">
        <f t="shared" si="14"/>
        <v>0</v>
      </c>
      <c r="F60" s="95">
        <f t="shared" si="14"/>
        <v>0</v>
      </c>
      <c r="G60" s="95">
        <f t="shared" si="14"/>
        <v>0</v>
      </c>
      <c r="H60" s="95">
        <f t="shared" si="14"/>
        <v>0</v>
      </c>
      <c r="I60" s="96">
        <f t="shared" si="6"/>
        <v>0</v>
      </c>
      <c r="J60" s="117">
        <f>SUM(J52:J59)</f>
        <v>0</v>
      </c>
      <c r="K60" s="117">
        <f>SUM(K52:K59)</f>
        <v>0</v>
      </c>
      <c r="L60" s="117">
        <f>SUM(L52:L59)</f>
        <v>0</v>
      </c>
      <c r="M60" s="117">
        <f>SUM(M52:M59)</f>
        <v>0</v>
      </c>
      <c r="N60" s="117">
        <f>SUM(N52:N59)</f>
        <v>0</v>
      </c>
      <c r="O60" s="117"/>
      <c r="P60" s="117"/>
      <c r="Q60" s="102">
        <f t="shared" si="11"/>
        <v>0</v>
      </c>
    </row>
    <row r="61" spans="1:17" ht="15">
      <c r="A61" s="12" t="s">
        <v>381</v>
      </c>
      <c r="B61" s="30" t="s">
        <v>103</v>
      </c>
      <c r="C61" s="95"/>
      <c r="D61" s="95"/>
      <c r="E61" s="95"/>
      <c r="F61" s="95"/>
      <c r="G61" s="95"/>
      <c r="H61" s="95"/>
      <c r="I61" s="96">
        <f t="shared" si="6"/>
        <v>0</v>
      </c>
      <c r="J61" s="27"/>
      <c r="K61" s="27"/>
      <c r="L61" s="27"/>
      <c r="M61" s="27"/>
      <c r="N61" s="27"/>
      <c r="O61" s="27"/>
      <c r="P61" s="27"/>
      <c r="Q61" s="102">
        <f t="shared" si="11"/>
        <v>0</v>
      </c>
    </row>
    <row r="62" spans="1:17" ht="15">
      <c r="A62" s="12" t="s">
        <v>104</v>
      </c>
      <c r="B62" s="30" t="s">
        <v>105</v>
      </c>
      <c r="C62" s="95"/>
      <c r="D62" s="95"/>
      <c r="E62" s="95"/>
      <c r="F62" s="95"/>
      <c r="G62" s="95"/>
      <c r="H62" s="95"/>
      <c r="I62" s="96">
        <f t="shared" si="6"/>
        <v>0</v>
      </c>
      <c r="J62" s="27"/>
      <c r="K62" s="27"/>
      <c r="L62" s="27"/>
      <c r="M62" s="27"/>
      <c r="N62" s="27"/>
      <c r="O62" s="27"/>
      <c r="P62" s="27"/>
      <c r="Q62" s="102">
        <f t="shared" si="11"/>
        <v>0</v>
      </c>
    </row>
    <row r="63" spans="1:17" ht="30">
      <c r="A63" s="12" t="s">
        <v>106</v>
      </c>
      <c r="B63" s="30" t="s">
        <v>107</v>
      </c>
      <c r="C63" s="95"/>
      <c r="D63" s="95"/>
      <c r="E63" s="95"/>
      <c r="F63" s="95"/>
      <c r="G63" s="95"/>
      <c r="H63" s="95"/>
      <c r="I63" s="96">
        <f t="shared" si="6"/>
        <v>0</v>
      </c>
      <c r="J63" s="27"/>
      <c r="K63" s="27"/>
      <c r="L63" s="27"/>
      <c r="M63" s="27"/>
      <c r="N63" s="27"/>
      <c r="O63" s="27"/>
      <c r="P63" s="27"/>
      <c r="Q63" s="102">
        <f t="shared" si="11"/>
        <v>0</v>
      </c>
    </row>
    <row r="64" spans="1:17" ht="30">
      <c r="A64" s="12" t="s">
        <v>348</v>
      </c>
      <c r="B64" s="30" t="s">
        <v>108</v>
      </c>
      <c r="C64" s="95"/>
      <c r="D64" s="95"/>
      <c r="E64" s="95"/>
      <c r="F64" s="95"/>
      <c r="G64" s="95"/>
      <c r="H64" s="95"/>
      <c r="I64" s="96">
        <f t="shared" si="6"/>
        <v>0</v>
      </c>
      <c r="J64" s="27"/>
      <c r="K64" s="27"/>
      <c r="L64" s="27"/>
      <c r="M64" s="27"/>
      <c r="N64" s="27"/>
      <c r="O64" s="27"/>
      <c r="P64" s="27"/>
      <c r="Q64" s="102">
        <f t="shared" si="11"/>
        <v>0</v>
      </c>
    </row>
    <row r="65" spans="1:17" ht="30">
      <c r="A65" s="12" t="s">
        <v>382</v>
      </c>
      <c r="B65" s="30" t="s">
        <v>109</v>
      </c>
      <c r="C65" s="95"/>
      <c r="D65" s="95"/>
      <c r="E65" s="95"/>
      <c r="F65" s="95"/>
      <c r="G65" s="95"/>
      <c r="H65" s="95"/>
      <c r="I65" s="96">
        <f t="shared" si="6"/>
        <v>0</v>
      </c>
      <c r="J65" s="27"/>
      <c r="K65" s="27"/>
      <c r="L65" s="27"/>
      <c r="M65" s="27"/>
      <c r="N65" s="27"/>
      <c r="O65" s="27"/>
      <c r="P65" s="27"/>
      <c r="Q65" s="102">
        <f t="shared" si="11"/>
        <v>0</v>
      </c>
    </row>
    <row r="66" spans="1:17" ht="15">
      <c r="A66" s="12" t="s">
        <v>350</v>
      </c>
      <c r="B66" s="30" t="s">
        <v>110</v>
      </c>
      <c r="C66" s="95"/>
      <c r="D66" s="95"/>
      <c r="E66" s="95"/>
      <c r="F66" s="95"/>
      <c r="G66" s="95"/>
      <c r="H66" s="95"/>
      <c r="I66" s="96">
        <f t="shared" si="6"/>
        <v>0</v>
      </c>
      <c r="J66" s="27"/>
      <c r="K66" s="27"/>
      <c r="L66" s="27"/>
      <c r="M66" s="27"/>
      <c r="N66" s="27"/>
      <c r="O66" s="27"/>
      <c r="P66" s="27"/>
      <c r="Q66" s="102">
        <f t="shared" si="11"/>
        <v>0</v>
      </c>
    </row>
    <row r="67" spans="1:17" ht="30">
      <c r="A67" s="12" t="s">
        <v>383</v>
      </c>
      <c r="B67" s="30" t="s">
        <v>111</v>
      </c>
      <c r="C67" s="95"/>
      <c r="D67" s="95"/>
      <c r="E67" s="95"/>
      <c r="F67" s="95"/>
      <c r="G67" s="95"/>
      <c r="H67" s="95"/>
      <c r="I67" s="96">
        <f t="shared" si="6"/>
        <v>0</v>
      </c>
      <c r="J67" s="27"/>
      <c r="K67" s="27"/>
      <c r="L67" s="27"/>
      <c r="M67" s="27"/>
      <c r="N67" s="27"/>
      <c r="O67" s="27"/>
      <c r="P67" s="27"/>
      <c r="Q67" s="102">
        <f t="shared" si="11"/>
        <v>0</v>
      </c>
    </row>
    <row r="68" spans="1:17" ht="30">
      <c r="A68" s="12" t="s">
        <v>384</v>
      </c>
      <c r="B68" s="30" t="s">
        <v>112</v>
      </c>
      <c r="C68" s="95"/>
      <c r="D68" s="95"/>
      <c r="E68" s="95"/>
      <c r="F68" s="95"/>
      <c r="G68" s="95"/>
      <c r="H68" s="95"/>
      <c r="I68" s="96">
        <f t="shared" si="6"/>
        <v>0</v>
      </c>
      <c r="J68" s="27"/>
      <c r="K68" s="27"/>
      <c r="L68" s="27"/>
      <c r="M68" s="27"/>
      <c r="N68" s="27"/>
      <c r="O68" s="27"/>
      <c r="P68" s="27"/>
      <c r="Q68" s="102">
        <f t="shared" si="11"/>
        <v>0</v>
      </c>
    </row>
    <row r="69" spans="1:17" ht="15">
      <c r="A69" s="12" t="s">
        <v>113</v>
      </c>
      <c r="B69" s="30" t="s">
        <v>114</v>
      </c>
      <c r="C69" s="95"/>
      <c r="D69" s="95"/>
      <c r="E69" s="95"/>
      <c r="F69" s="95"/>
      <c r="G69" s="95"/>
      <c r="H69" s="95"/>
      <c r="I69" s="96">
        <f t="shared" si="6"/>
        <v>0</v>
      </c>
      <c r="J69" s="27"/>
      <c r="K69" s="27"/>
      <c r="L69" s="27"/>
      <c r="M69" s="27"/>
      <c r="N69" s="27"/>
      <c r="O69" s="27"/>
      <c r="P69" s="27"/>
      <c r="Q69" s="102">
        <f t="shared" si="11"/>
        <v>0</v>
      </c>
    </row>
    <row r="70" spans="1:17" ht="15">
      <c r="A70" s="20" t="s">
        <v>115</v>
      </c>
      <c r="B70" s="30" t="s">
        <v>116</v>
      </c>
      <c r="C70" s="95"/>
      <c r="D70" s="95"/>
      <c r="E70" s="95"/>
      <c r="F70" s="95"/>
      <c r="G70" s="95"/>
      <c r="H70" s="95"/>
      <c r="I70" s="96">
        <f t="shared" si="6"/>
        <v>0</v>
      </c>
      <c r="J70" s="27"/>
      <c r="K70" s="27"/>
      <c r="L70" s="27"/>
      <c r="M70" s="27"/>
      <c r="N70" s="27"/>
      <c r="O70" s="27"/>
      <c r="P70" s="27"/>
      <c r="Q70" s="102">
        <f t="shared" si="11"/>
        <v>0</v>
      </c>
    </row>
    <row r="71" spans="1:17" ht="15">
      <c r="A71" s="12" t="s">
        <v>385</v>
      </c>
      <c r="B71" s="30" t="s">
        <v>117</v>
      </c>
      <c r="C71" s="95"/>
      <c r="D71" s="95"/>
      <c r="E71" s="95"/>
      <c r="F71" s="95"/>
      <c r="G71" s="95"/>
      <c r="H71" s="95"/>
      <c r="I71" s="96">
        <f aca="true" t="shared" si="15" ref="I71:I102">SUM(C71:H71)</f>
        <v>0</v>
      </c>
      <c r="J71" s="27"/>
      <c r="K71" s="27"/>
      <c r="L71" s="27"/>
      <c r="M71" s="27"/>
      <c r="N71" s="27"/>
      <c r="O71" s="27"/>
      <c r="P71" s="27"/>
      <c r="Q71" s="102">
        <f t="shared" si="11"/>
        <v>0</v>
      </c>
    </row>
    <row r="72" spans="1:17" ht="15">
      <c r="A72" s="20" t="s">
        <v>560</v>
      </c>
      <c r="B72" s="30" t="s">
        <v>118</v>
      </c>
      <c r="C72" s="95"/>
      <c r="D72" s="95"/>
      <c r="E72" s="95"/>
      <c r="F72" s="95"/>
      <c r="G72" s="95"/>
      <c r="H72" s="95"/>
      <c r="I72" s="96">
        <f t="shared" si="15"/>
        <v>0</v>
      </c>
      <c r="J72" s="27"/>
      <c r="K72" s="27"/>
      <c r="L72" s="27"/>
      <c r="M72" s="27"/>
      <c r="N72" s="27"/>
      <c r="O72" s="27"/>
      <c r="P72" s="27"/>
      <c r="Q72" s="102">
        <f t="shared" si="11"/>
        <v>0</v>
      </c>
    </row>
    <row r="73" spans="1:17" ht="15">
      <c r="A73" s="20" t="s">
        <v>561</v>
      </c>
      <c r="B73" s="30" t="s">
        <v>118</v>
      </c>
      <c r="C73" s="95"/>
      <c r="D73" s="95"/>
      <c r="E73" s="95"/>
      <c r="F73" s="95"/>
      <c r="G73" s="95"/>
      <c r="H73" s="95"/>
      <c r="I73" s="96">
        <f t="shared" si="15"/>
        <v>0</v>
      </c>
      <c r="J73" s="27"/>
      <c r="K73" s="27"/>
      <c r="L73" s="27"/>
      <c r="M73" s="27"/>
      <c r="N73" s="27"/>
      <c r="O73" s="27"/>
      <c r="P73" s="27"/>
      <c r="Q73" s="102">
        <f t="shared" si="11"/>
        <v>0</v>
      </c>
    </row>
    <row r="74" spans="1:17" ht="15">
      <c r="A74" s="48" t="s">
        <v>353</v>
      </c>
      <c r="B74" s="51" t="s">
        <v>119</v>
      </c>
      <c r="C74" s="95">
        <f aca="true" t="shared" si="16" ref="C74:H74">SUM(C61:C73)</f>
        <v>0</v>
      </c>
      <c r="D74" s="95">
        <f t="shared" si="16"/>
        <v>0</v>
      </c>
      <c r="E74" s="95">
        <f t="shared" si="16"/>
        <v>0</v>
      </c>
      <c r="F74" s="95">
        <f t="shared" si="16"/>
        <v>0</v>
      </c>
      <c r="G74" s="95">
        <f t="shared" si="16"/>
        <v>0</v>
      </c>
      <c r="H74" s="95">
        <f t="shared" si="16"/>
        <v>0</v>
      </c>
      <c r="I74" s="96">
        <f t="shared" si="15"/>
        <v>0</v>
      </c>
      <c r="J74" s="117">
        <f aca="true" t="shared" si="17" ref="J74:O74">SUM(J61:J73)</f>
        <v>0</v>
      </c>
      <c r="K74" s="117">
        <f t="shared" si="17"/>
        <v>0</v>
      </c>
      <c r="L74" s="117">
        <f t="shared" si="17"/>
        <v>0</v>
      </c>
      <c r="M74" s="117">
        <f t="shared" si="17"/>
        <v>0</v>
      </c>
      <c r="N74" s="117">
        <f t="shared" si="17"/>
        <v>0</v>
      </c>
      <c r="O74" s="117">
        <f t="shared" si="17"/>
        <v>0</v>
      </c>
      <c r="P74" s="117"/>
      <c r="Q74" s="102">
        <f t="shared" si="11"/>
        <v>0</v>
      </c>
    </row>
    <row r="75" spans="1:17" ht="15.75">
      <c r="A75" s="56" t="s">
        <v>509</v>
      </c>
      <c r="B75" s="51"/>
      <c r="C75" s="95">
        <f aca="true" t="shared" si="18" ref="C75:H75">SUM(C74,C60,C51,C26,C25)</f>
        <v>98820151</v>
      </c>
      <c r="D75" s="95">
        <f t="shared" si="18"/>
        <v>537464</v>
      </c>
      <c r="E75" s="95">
        <f t="shared" si="18"/>
        <v>0</v>
      </c>
      <c r="F75" s="95">
        <f t="shared" si="18"/>
        <v>0</v>
      </c>
      <c r="G75" s="95">
        <f t="shared" si="18"/>
        <v>0</v>
      </c>
      <c r="H75" s="95">
        <f t="shared" si="18"/>
        <v>0</v>
      </c>
      <c r="I75" s="96">
        <f t="shared" si="15"/>
        <v>99357615</v>
      </c>
      <c r="J75" s="102">
        <f aca="true" t="shared" si="19" ref="J75:P75">SUM(J74,J60,J50,J26,J25)</f>
        <v>0</v>
      </c>
      <c r="K75" s="102">
        <f t="shared" si="19"/>
        <v>0</v>
      </c>
      <c r="L75" s="102">
        <f t="shared" si="19"/>
        <v>0</v>
      </c>
      <c r="M75" s="102">
        <f t="shared" si="19"/>
        <v>0</v>
      </c>
      <c r="N75" s="102">
        <f t="shared" si="19"/>
        <v>0</v>
      </c>
      <c r="O75" s="102">
        <f t="shared" si="19"/>
        <v>1832000</v>
      </c>
      <c r="P75" s="102">
        <f t="shared" si="19"/>
        <v>150000</v>
      </c>
      <c r="Q75" s="102">
        <f t="shared" si="11"/>
        <v>101339615</v>
      </c>
    </row>
    <row r="76" spans="1:17" ht="15">
      <c r="A76" s="34" t="s">
        <v>120</v>
      </c>
      <c r="B76" s="30" t="s">
        <v>121</v>
      </c>
      <c r="C76" s="95"/>
      <c r="D76" s="95"/>
      <c r="E76" s="95"/>
      <c r="F76" s="95"/>
      <c r="G76" s="95"/>
      <c r="H76" s="95"/>
      <c r="I76" s="96">
        <f t="shared" si="15"/>
        <v>0</v>
      </c>
      <c r="J76" s="27"/>
      <c r="K76" s="27"/>
      <c r="L76" s="27"/>
      <c r="M76" s="27"/>
      <c r="N76" s="27"/>
      <c r="O76" s="27"/>
      <c r="P76" s="27"/>
      <c r="Q76" s="102">
        <f t="shared" si="11"/>
        <v>0</v>
      </c>
    </row>
    <row r="77" spans="1:17" ht="15">
      <c r="A77" s="34" t="s">
        <v>386</v>
      </c>
      <c r="B77" s="30" t="s">
        <v>122</v>
      </c>
      <c r="C77" s="95"/>
      <c r="D77" s="95"/>
      <c r="E77" s="95"/>
      <c r="F77" s="95"/>
      <c r="G77" s="95"/>
      <c r="H77" s="95"/>
      <c r="I77" s="96">
        <f t="shared" si="15"/>
        <v>0</v>
      </c>
      <c r="J77" s="27"/>
      <c r="K77" s="27"/>
      <c r="L77" s="27"/>
      <c r="M77" s="27"/>
      <c r="N77" s="27"/>
      <c r="O77" s="27"/>
      <c r="P77" s="27"/>
      <c r="Q77" s="102">
        <f t="shared" si="11"/>
        <v>0</v>
      </c>
    </row>
    <row r="78" spans="1:17" ht="15">
      <c r="A78" s="34" t="s">
        <v>123</v>
      </c>
      <c r="B78" s="30" t="s">
        <v>124</v>
      </c>
      <c r="C78" s="95">
        <v>394000</v>
      </c>
      <c r="D78" s="95"/>
      <c r="E78" s="95"/>
      <c r="F78" s="95"/>
      <c r="G78" s="95"/>
      <c r="H78" s="95"/>
      <c r="I78" s="96">
        <f t="shared" si="15"/>
        <v>394000</v>
      </c>
      <c r="J78" s="27"/>
      <c r="K78" s="27"/>
      <c r="L78" s="27"/>
      <c r="M78" s="27"/>
      <c r="N78" s="27"/>
      <c r="O78" s="27"/>
      <c r="P78" s="27"/>
      <c r="Q78" s="102">
        <f t="shared" si="11"/>
        <v>394000</v>
      </c>
    </row>
    <row r="79" spans="1:17" ht="15">
      <c r="A79" s="34" t="s">
        <v>125</v>
      </c>
      <c r="B79" s="30" t="s">
        <v>126</v>
      </c>
      <c r="C79" s="95">
        <v>1500000</v>
      </c>
      <c r="D79" s="95"/>
      <c r="E79" s="95"/>
      <c r="F79" s="95"/>
      <c r="G79" s="95"/>
      <c r="H79" s="95"/>
      <c r="I79" s="96">
        <f t="shared" si="15"/>
        <v>1500000</v>
      </c>
      <c r="J79" s="27"/>
      <c r="K79" s="27"/>
      <c r="L79" s="27"/>
      <c r="M79" s="27"/>
      <c r="N79" s="27"/>
      <c r="O79" s="27"/>
      <c r="P79" s="27"/>
      <c r="Q79" s="102">
        <f t="shared" si="11"/>
        <v>1500000</v>
      </c>
    </row>
    <row r="80" spans="1:17" ht="15">
      <c r="A80" s="6" t="s">
        <v>127</v>
      </c>
      <c r="B80" s="30" t="s">
        <v>128</v>
      </c>
      <c r="C80" s="95"/>
      <c r="D80" s="95"/>
      <c r="E80" s="95"/>
      <c r="F80" s="95"/>
      <c r="G80" s="95"/>
      <c r="H80" s="95"/>
      <c r="I80" s="96">
        <f t="shared" si="15"/>
        <v>0</v>
      </c>
      <c r="J80" s="27"/>
      <c r="K80" s="27"/>
      <c r="L80" s="27"/>
      <c r="M80" s="27"/>
      <c r="N80" s="27"/>
      <c r="O80" s="27"/>
      <c r="P80" s="27"/>
      <c r="Q80" s="102">
        <f t="shared" si="11"/>
        <v>0</v>
      </c>
    </row>
    <row r="81" spans="1:17" ht="15">
      <c r="A81" s="6" t="s">
        <v>129</v>
      </c>
      <c r="B81" s="30" t="s">
        <v>130</v>
      </c>
      <c r="C81" s="95"/>
      <c r="D81" s="95"/>
      <c r="E81" s="95"/>
      <c r="F81" s="95"/>
      <c r="G81" s="95"/>
      <c r="H81" s="95"/>
      <c r="I81" s="96">
        <f t="shared" si="15"/>
        <v>0</v>
      </c>
      <c r="J81" s="27"/>
      <c r="K81" s="27"/>
      <c r="L81" s="27"/>
      <c r="M81" s="27"/>
      <c r="N81" s="27"/>
      <c r="O81" s="27"/>
      <c r="P81" s="27"/>
      <c r="Q81" s="102">
        <f t="shared" si="11"/>
        <v>0</v>
      </c>
    </row>
    <row r="82" spans="1:17" ht="15">
      <c r="A82" s="6" t="s">
        <v>131</v>
      </c>
      <c r="B82" s="30" t="s">
        <v>132</v>
      </c>
      <c r="C82" s="95">
        <v>511130</v>
      </c>
      <c r="D82" s="95"/>
      <c r="E82" s="95"/>
      <c r="F82" s="95"/>
      <c r="G82" s="95"/>
      <c r="H82" s="95"/>
      <c r="I82" s="96">
        <f t="shared" si="15"/>
        <v>511130</v>
      </c>
      <c r="J82" s="27"/>
      <c r="K82" s="27"/>
      <c r="L82" s="27"/>
      <c r="M82" s="27"/>
      <c r="N82" s="27"/>
      <c r="O82" s="27"/>
      <c r="P82" s="27"/>
      <c r="Q82" s="102">
        <f t="shared" si="11"/>
        <v>511130</v>
      </c>
    </row>
    <row r="83" spans="1:17" ht="15">
      <c r="A83" s="49" t="s">
        <v>355</v>
      </c>
      <c r="B83" s="51" t="s">
        <v>133</v>
      </c>
      <c r="C83" s="95">
        <f aca="true" t="shared" si="20" ref="C83:H83">SUM(C76:C82)</f>
        <v>2405130</v>
      </c>
      <c r="D83" s="95">
        <f t="shared" si="20"/>
        <v>0</v>
      </c>
      <c r="E83" s="95">
        <f t="shared" si="20"/>
        <v>0</v>
      </c>
      <c r="F83" s="95">
        <f t="shared" si="20"/>
        <v>0</v>
      </c>
      <c r="G83" s="95">
        <f t="shared" si="20"/>
        <v>0</v>
      </c>
      <c r="H83" s="95">
        <f t="shared" si="20"/>
        <v>0</v>
      </c>
      <c r="I83" s="96">
        <f t="shared" si="15"/>
        <v>2405130</v>
      </c>
      <c r="J83" s="117">
        <f>SUM(J76:J82)</f>
        <v>0</v>
      </c>
      <c r="K83" s="117">
        <f>SUM(K76:K82)</f>
        <v>0</v>
      </c>
      <c r="L83" s="117">
        <f>SUM(L76:L82)</f>
        <v>0</v>
      </c>
      <c r="M83" s="117">
        <f>SUM(M76:M82)</f>
        <v>0</v>
      </c>
      <c r="N83" s="117">
        <f>SUM(N76:N82)</f>
        <v>0</v>
      </c>
      <c r="O83" s="117"/>
      <c r="P83" s="117"/>
      <c r="Q83" s="102">
        <f t="shared" si="11"/>
        <v>2405130</v>
      </c>
    </row>
    <row r="84" spans="1:17" ht="15">
      <c r="A84" s="13" t="s">
        <v>134</v>
      </c>
      <c r="B84" s="30" t="s">
        <v>135</v>
      </c>
      <c r="C84" s="95"/>
      <c r="D84" s="95"/>
      <c r="E84" s="95"/>
      <c r="F84" s="95"/>
      <c r="G84" s="95"/>
      <c r="H84" s="95"/>
      <c r="I84" s="96">
        <f t="shared" si="15"/>
        <v>0</v>
      </c>
      <c r="J84" s="27"/>
      <c r="K84" s="27"/>
      <c r="L84" s="27"/>
      <c r="M84" s="27"/>
      <c r="N84" s="27"/>
      <c r="O84" s="27"/>
      <c r="P84" s="27"/>
      <c r="Q84" s="102">
        <f t="shared" si="11"/>
        <v>0</v>
      </c>
    </row>
    <row r="85" spans="1:17" ht="15">
      <c r="A85" s="13" t="s">
        <v>136</v>
      </c>
      <c r="B85" s="30" t="s">
        <v>137</v>
      </c>
      <c r="C85" s="95"/>
      <c r="D85" s="95"/>
      <c r="E85" s="95"/>
      <c r="F85" s="95"/>
      <c r="G85" s="95"/>
      <c r="H85" s="95"/>
      <c r="I85" s="96">
        <f t="shared" si="15"/>
        <v>0</v>
      </c>
      <c r="J85" s="27"/>
      <c r="K85" s="27"/>
      <c r="L85" s="27"/>
      <c r="M85" s="27"/>
      <c r="N85" s="27"/>
      <c r="O85" s="27"/>
      <c r="P85" s="27"/>
      <c r="Q85" s="102">
        <f t="shared" si="11"/>
        <v>0</v>
      </c>
    </row>
    <row r="86" spans="1:17" ht="15">
      <c r="A86" s="13" t="s">
        <v>138</v>
      </c>
      <c r="B86" s="30" t="s">
        <v>139</v>
      </c>
      <c r="C86" s="95"/>
      <c r="D86" s="95"/>
      <c r="E86" s="95"/>
      <c r="F86" s="95"/>
      <c r="G86" s="95"/>
      <c r="H86" s="95"/>
      <c r="I86" s="96">
        <f t="shared" si="15"/>
        <v>0</v>
      </c>
      <c r="J86" s="27"/>
      <c r="K86" s="27"/>
      <c r="L86" s="27"/>
      <c r="M86" s="27"/>
      <c r="N86" s="27"/>
      <c r="O86" s="27"/>
      <c r="P86" s="27"/>
      <c r="Q86" s="102">
        <f t="shared" si="11"/>
        <v>0</v>
      </c>
    </row>
    <row r="87" spans="1:17" ht="15">
      <c r="A87" s="13" t="s">
        <v>140</v>
      </c>
      <c r="B87" s="30" t="s">
        <v>141</v>
      </c>
      <c r="C87" s="95"/>
      <c r="D87" s="95"/>
      <c r="E87" s="95"/>
      <c r="F87" s="95"/>
      <c r="G87" s="95"/>
      <c r="H87" s="95"/>
      <c r="I87" s="96">
        <f t="shared" si="15"/>
        <v>0</v>
      </c>
      <c r="J87" s="27"/>
      <c r="K87" s="27"/>
      <c r="L87" s="27"/>
      <c r="M87" s="27"/>
      <c r="N87" s="27"/>
      <c r="O87" s="27"/>
      <c r="P87" s="27"/>
      <c r="Q87" s="102">
        <f t="shared" si="11"/>
        <v>0</v>
      </c>
    </row>
    <row r="88" spans="1:17" ht="15">
      <c r="A88" s="48" t="s">
        <v>356</v>
      </c>
      <c r="B88" s="51" t="s">
        <v>142</v>
      </c>
      <c r="C88" s="95">
        <f aca="true" t="shared" si="21" ref="C88:H88">SUM(C84:C87)</f>
        <v>0</v>
      </c>
      <c r="D88" s="95">
        <f t="shared" si="21"/>
        <v>0</v>
      </c>
      <c r="E88" s="95">
        <f t="shared" si="21"/>
        <v>0</v>
      </c>
      <c r="F88" s="95">
        <f t="shared" si="21"/>
        <v>0</v>
      </c>
      <c r="G88" s="95">
        <f t="shared" si="21"/>
        <v>0</v>
      </c>
      <c r="H88" s="95">
        <f t="shared" si="21"/>
        <v>0</v>
      </c>
      <c r="I88" s="96">
        <f t="shared" si="15"/>
        <v>0</v>
      </c>
      <c r="J88" s="117">
        <f>SUM(J84:J87)</f>
        <v>0</v>
      </c>
      <c r="K88" s="117">
        <f>SUM(K84:K87)</f>
        <v>0</v>
      </c>
      <c r="L88" s="117">
        <f>SUM(L84:L87)</f>
        <v>0</v>
      </c>
      <c r="M88" s="117">
        <f>SUM(M84:M87)</f>
        <v>0</v>
      </c>
      <c r="N88" s="117">
        <f>SUM(N84:N87)</f>
        <v>0</v>
      </c>
      <c r="O88" s="117"/>
      <c r="P88" s="117"/>
      <c r="Q88" s="102">
        <f t="shared" si="11"/>
        <v>0</v>
      </c>
    </row>
    <row r="89" spans="1:17" ht="30">
      <c r="A89" s="13" t="s">
        <v>143</v>
      </c>
      <c r="B89" s="30" t="s">
        <v>144</v>
      </c>
      <c r="C89" s="95"/>
      <c r="D89" s="95"/>
      <c r="E89" s="95"/>
      <c r="F89" s="95"/>
      <c r="G89" s="95"/>
      <c r="H89" s="95"/>
      <c r="I89" s="96">
        <f t="shared" si="15"/>
        <v>0</v>
      </c>
      <c r="J89" s="27"/>
      <c r="K89" s="27"/>
      <c r="L89" s="27"/>
      <c r="M89" s="27"/>
      <c r="N89" s="27"/>
      <c r="O89" s="27"/>
      <c r="P89" s="27"/>
      <c r="Q89" s="102">
        <f t="shared" si="11"/>
        <v>0</v>
      </c>
    </row>
    <row r="90" spans="1:17" ht="30">
      <c r="A90" s="13" t="s">
        <v>387</v>
      </c>
      <c r="B90" s="30" t="s">
        <v>145</v>
      </c>
      <c r="C90" s="95"/>
      <c r="D90" s="95"/>
      <c r="E90" s="95"/>
      <c r="F90" s="95"/>
      <c r="G90" s="95"/>
      <c r="H90" s="95"/>
      <c r="I90" s="96">
        <f t="shared" si="15"/>
        <v>0</v>
      </c>
      <c r="J90" s="27"/>
      <c r="K90" s="27"/>
      <c r="L90" s="27"/>
      <c r="M90" s="27"/>
      <c r="N90" s="27"/>
      <c r="O90" s="27"/>
      <c r="P90" s="27"/>
      <c r="Q90" s="102">
        <f t="shared" si="11"/>
        <v>0</v>
      </c>
    </row>
    <row r="91" spans="1:17" ht="30">
      <c r="A91" s="13" t="s">
        <v>388</v>
      </c>
      <c r="B91" s="30" t="s">
        <v>146</v>
      </c>
      <c r="C91" s="95"/>
      <c r="D91" s="95"/>
      <c r="E91" s="95"/>
      <c r="F91" s="95"/>
      <c r="G91" s="95"/>
      <c r="H91" s="95"/>
      <c r="I91" s="96">
        <f t="shared" si="15"/>
        <v>0</v>
      </c>
      <c r="J91" s="27"/>
      <c r="K91" s="27"/>
      <c r="L91" s="27"/>
      <c r="M91" s="27"/>
      <c r="N91" s="27"/>
      <c r="O91" s="27"/>
      <c r="P91" s="27"/>
      <c r="Q91" s="102">
        <f t="shared" si="11"/>
        <v>0</v>
      </c>
    </row>
    <row r="92" spans="1:17" ht="15">
      <c r="A92" s="13" t="s">
        <v>389</v>
      </c>
      <c r="B92" s="30" t="s">
        <v>147</v>
      </c>
      <c r="C92" s="95"/>
      <c r="D92" s="95"/>
      <c r="E92" s="95"/>
      <c r="F92" s="95"/>
      <c r="G92" s="95"/>
      <c r="H92" s="95"/>
      <c r="I92" s="96">
        <f t="shared" si="15"/>
        <v>0</v>
      </c>
      <c r="J92" s="27"/>
      <c r="K92" s="27"/>
      <c r="L92" s="27"/>
      <c r="M92" s="27"/>
      <c r="N92" s="27"/>
      <c r="O92" s="27"/>
      <c r="P92" s="27"/>
      <c r="Q92" s="102">
        <f t="shared" si="11"/>
        <v>0</v>
      </c>
    </row>
    <row r="93" spans="1:17" ht="30">
      <c r="A93" s="13" t="s">
        <v>390</v>
      </c>
      <c r="B93" s="30" t="s">
        <v>148</v>
      </c>
      <c r="C93" s="95"/>
      <c r="D93" s="95"/>
      <c r="E93" s="95"/>
      <c r="F93" s="95"/>
      <c r="G93" s="95"/>
      <c r="H93" s="95"/>
      <c r="I93" s="96">
        <f t="shared" si="15"/>
        <v>0</v>
      </c>
      <c r="J93" s="27"/>
      <c r="K93" s="27"/>
      <c r="L93" s="27"/>
      <c r="M93" s="27"/>
      <c r="N93" s="27"/>
      <c r="O93" s="27"/>
      <c r="P93" s="27"/>
      <c r="Q93" s="102">
        <f t="shared" si="11"/>
        <v>0</v>
      </c>
    </row>
    <row r="94" spans="1:17" ht="30">
      <c r="A94" s="13" t="s">
        <v>391</v>
      </c>
      <c r="B94" s="30" t="s">
        <v>149</v>
      </c>
      <c r="C94" s="95"/>
      <c r="D94" s="95"/>
      <c r="E94" s="95"/>
      <c r="F94" s="95"/>
      <c r="G94" s="95"/>
      <c r="H94" s="95"/>
      <c r="I94" s="96">
        <f t="shared" si="15"/>
        <v>0</v>
      </c>
      <c r="J94" s="27"/>
      <c r="K94" s="27"/>
      <c r="L94" s="27"/>
      <c r="M94" s="27"/>
      <c r="N94" s="27"/>
      <c r="O94" s="27"/>
      <c r="P94" s="27"/>
      <c r="Q94" s="102">
        <f t="shared" si="11"/>
        <v>0</v>
      </c>
    </row>
    <row r="95" spans="1:17" ht="15">
      <c r="A95" s="13" t="s">
        <v>150</v>
      </c>
      <c r="B95" s="30" t="s">
        <v>151</v>
      </c>
      <c r="C95" s="95"/>
      <c r="D95" s="95"/>
      <c r="E95" s="95"/>
      <c r="F95" s="95"/>
      <c r="G95" s="95"/>
      <c r="H95" s="95"/>
      <c r="I95" s="96">
        <f t="shared" si="15"/>
        <v>0</v>
      </c>
      <c r="J95" s="27"/>
      <c r="K95" s="27"/>
      <c r="L95" s="27"/>
      <c r="M95" s="27"/>
      <c r="N95" s="27"/>
      <c r="O95" s="27"/>
      <c r="P95" s="27"/>
      <c r="Q95" s="102">
        <f t="shared" si="11"/>
        <v>0</v>
      </c>
    </row>
    <row r="96" spans="1:17" ht="15">
      <c r="A96" s="13" t="s">
        <v>392</v>
      </c>
      <c r="B96" s="30" t="s">
        <v>152</v>
      </c>
      <c r="C96" s="95"/>
      <c r="D96" s="95"/>
      <c r="E96" s="95"/>
      <c r="F96" s="95"/>
      <c r="G96" s="95"/>
      <c r="H96" s="95"/>
      <c r="I96" s="96">
        <f t="shared" si="15"/>
        <v>0</v>
      </c>
      <c r="J96" s="27"/>
      <c r="K96" s="27"/>
      <c r="L96" s="27"/>
      <c r="M96" s="27"/>
      <c r="N96" s="27"/>
      <c r="O96" s="27"/>
      <c r="P96" s="27"/>
      <c r="Q96" s="102">
        <f t="shared" si="11"/>
        <v>0</v>
      </c>
    </row>
    <row r="97" spans="1:17" ht="15">
      <c r="A97" s="48" t="s">
        <v>357</v>
      </c>
      <c r="B97" s="51" t="s">
        <v>153</v>
      </c>
      <c r="C97" s="95">
        <f aca="true" t="shared" si="22" ref="C97:H97">SUM(C89:C96)</f>
        <v>0</v>
      </c>
      <c r="D97" s="95">
        <f t="shared" si="22"/>
        <v>0</v>
      </c>
      <c r="E97" s="95">
        <f t="shared" si="22"/>
        <v>0</v>
      </c>
      <c r="F97" s="95">
        <f t="shared" si="22"/>
        <v>0</v>
      </c>
      <c r="G97" s="95">
        <f t="shared" si="22"/>
        <v>0</v>
      </c>
      <c r="H97" s="95">
        <f t="shared" si="22"/>
        <v>0</v>
      </c>
      <c r="I97" s="96">
        <f t="shared" si="15"/>
        <v>0</v>
      </c>
      <c r="J97" s="117">
        <f>SUM(J89:J96)</f>
        <v>0</v>
      </c>
      <c r="K97" s="117">
        <f>SUM(K89:K96)</f>
        <v>0</v>
      </c>
      <c r="L97" s="117">
        <f>SUM(L89:L96)</f>
        <v>0</v>
      </c>
      <c r="M97" s="117">
        <f>SUM(M89:M96)</f>
        <v>0</v>
      </c>
      <c r="N97" s="117">
        <f>SUM(N89:N96)</f>
        <v>0</v>
      </c>
      <c r="O97" s="117"/>
      <c r="P97" s="117"/>
      <c r="Q97" s="102">
        <f t="shared" si="11"/>
        <v>0</v>
      </c>
    </row>
    <row r="98" spans="1:17" ht="15.75">
      <c r="A98" s="56" t="s">
        <v>508</v>
      </c>
      <c r="B98" s="51"/>
      <c r="C98" s="95">
        <f aca="true" t="shared" si="23" ref="C98:H98">SUM(C97,C88,C83)</f>
        <v>2405130</v>
      </c>
      <c r="D98" s="95">
        <f t="shared" si="23"/>
        <v>0</v>
      </c>
      <c r="E98" s="95">
        <f t="shared" si="23"/>
        <v>0</v>
      </c>
      <c r="F98" s="95">
        <f t="shared" si="23"/>
        <v>0</v>
      </c>
      <c r="G98" s="95">
        <f t="shared" si="23"/>
        <v>0</v>
      </c>
      <c r="H98" s="95">
        <f t="shared" si="23"/>
        <v>0</v>
      </c>
      <c r="I98" s="96">
        <f t="shared" si="15"/>
        <v>2405130</v>
      </c>
      <c r="J98" s="102">
        <f>SUM(J97,J88,J83)</f>
        <v>0</v>
      </c>
      <c r="K98" s="102">
        <f>SUM(K97,K88,K83)</f>
        <v>0</v>
      </c>
      <c r="L98" s="102">
        <f>SUM(L97,L88,L83)</f>
        <v>0</v>
      </c>
      <c r="M98" s="102">
        <f>SUM(M97,M88,M83)</f>
        <v>0</v>
      </c>
      <c r="N98" s="102">
        <f>SUM(N97,N88,N83)</f>
        <v>0</v>
      </c>
      <c r="O98" s="102"/>
      <c r="P98" s="102"/>
      <c r="Q98" s="102">
        <f t="shared" si="11"/>
        <v>2405130</v>
      </c>
    </row>
    <row r="99" spans="1:17" ht="15.75">
      <c r="A99" s="35" t="s">
        <v>400</v>
      </c>
      <c r="B99" s="36" t="s">
        <v>154</v>
      </c>
      <c r="C99" s="95">
        <f aca="true" t="shared" si="24" ref="C99:H99">C97+C88+C83+C74+C60+C51+C26+C25</f>
        <v>101225281</v>
      </c>
      <c r="D99" s="95">
        <f t="shared" si="24"/>
        <v>537464</v>
      </c>
      <c r="E99" s="95">
        <f t="shared" si="24"/>
        <v>0</v>
      </c>
      <c r="F99" s="95">
        <f t="shared" si="24"/>
        <v>0</v>
      </c>
      <c r="G99" s="95">
        <f t="shared" si="24"/>
        <v>0</v>
      </c>
      <c r="H99" s="95">
        <f t="shared" si="24"/>
        <v>0</v>
      </c>
      <c r="I99" s="96">
        <f t="shared" si="15"/>
        <v>101762745</v>
      </c>
      <c r="J99" s="102">
        <f aca="true" t="shared" si="25" ref="J99:P99">SUM(J98,J75)</f>
        <v>0</v>
      </c>
      <c r="K99" s="102">
        <f t="shared" si="25"/>
        <v>0</v>
      </c>
      <c r="L99" s="102">
        <f t="shared" si="25"/>
        <v>0</v>
      </c>
      <c r="M99" s="102">
        <f t="shared" si="25"/>
        <v>0</v>
      </c>
      <c r="N99" s="102">
        <f t="shared" si="25"/>
        <v>0</v>
      </c>
      <c r="O99" s="102">
        <f t="shared" si="25"/>
        <v>1832000</v>
      </c>
      <c r="P99" s="102">
        <f t="shared" si="25"/>
        <v>150000</v>
      </c>
      <c r="Q99" s="102">
        <f t="shared" si="11"/>
        <v>103744745</v>
      </c>
    </row>
    <row r="100" spans="1:30" ht="15">
      <c r="A100" s="13" t="s">
        <v>393</v>
      </c>
      <c r="B100" s="5" t="s">
        <v>155</v>
      </c>
      <c r="C100" s="98"/>
      <c r="D100" s="98"/>
      <c r="E100" s="98"/>
      <c r="F100" s="98"/>
      <c r="G100" s="98"/>
      <c r="H100" s="98"/>
      <c r="I100" s="96">
        <f t="shared" si="15"/>
        <v>0</v>
      </c>
      <c r="J100" s="118"/>
      <c r="K100" s="118"/>
      <c r="L100" s="118"/>
      <c r="M100" s="118"/>
      <c r="N100" s="118"/>
      <c r="O100" s="118"/>
      <c r="P100" s="118"/>
      <c r="Q100" s="102">
        <f t="shared" si="11"/>
        <v>0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3"/>
    </row>
    <row r="101" spans="1:30" ht="15">
      <c r="A101" s="13" t="s">
        <v>156</v>
      </c>
      <c r="B101" s="5" t="s">
        <v>157</v>
      </c>
      <c r="C101" s="98"/>
      <c r="D101" s="98"/>
      <c r="E101" s="98"/>
      <c r="F101" s="98"/>
      <c r="G101" s="98"/>
      <c r="H101" s="98"/>
      <c r="I101" s="96">
        <f t="shared" si="15"/>
        <v>0</v>
      </c>
      <c r="J101" s="118"/>
      <c r="K101" s="118"/>
      <c r="L101" s="118"/>
      <c r="M101" s="118"/>
      <c r="N101" s="118"/>
      <c r="O101" s="118"/>
      <c r="P101" s="118"/>
      <c r="Q101" s="102">
        <f t="shared" si="11"/>
        <v>0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  <c r="AD101" s="23"/>
    </row>
    <row r="102" spans="1:30" ht="15">
      <c r="A102" s="13" t="s">
        <v>394</v>
      </c>
      <c r="B102" s="5" t="s">
        <v>158</v>
      </c>
      <c r="C102" s="98"/>
      <c r="D102" s="98"/>
      <c r="E102" s="98"/>
      <c r="F102" s="98"/>
      <c r="G102" s="98"/>
      <c r="H102" s="98"/>
      <c r="I102" s="96">
        <f t="shared" si="15"/>
        <v>0</v>
      </c>
      <c r="J102" s="118"/>
      <c r="K102" s="118"/>
      <c r="L102" s="118"/>
      <c r="M102" s="118"/>
      <c r="N102" s="118"/>
      <c r="O102" s="118"/>
      <c r="P102" s="118"/>
      <c r="Q102" s="102">
        <f t="shared" si="11"/>
        <v>0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3"/>
      <c r="AD102" s="23"/>
    </row>
    <row r="103" spans="1:30" ht="15">
      <c r="A103" s="15" t="s">
        <v>362</v>
      </c>
      <c r="B103" s="7" t="s">
        <v>159</v>
      </c>
      <c r="C103" s="99">
        <f aca="true" t="shared" si="26" ref="C103:H103">SUM(C100:C102)</f>
        <v>0</v>
      </c>
      <c r="D103" s="99">
        <f t="shared" si="26"/>
        <v>0</v>
      </c>
      <c r="E103" s="99">
        <f t="shared" si="26"/>
        <v>0</v>
      </c>
      <c r="F103" s="99">
        <f t="shared" si="26"/>
        <v>0</v>
      </c>
      <c r="G103" s="99">
        <f t="shared" si="26"/>
        <v>0</v>
      </c>
      <c r="H103" s="99">
        <f t="shared" si="26"/>
        <v>0</v>
      </c>
      <c r="I103" s="96">
        <f aca="true" t="shared" si="27" ref="I103:I123">SUM(C103:H103)</f>
        <v>0</v>
      </c>
      <c r="J103" s="119">
        <f>SUM(J100:J102)</f>
        <v>0</v>
      </c>
      <c r="K103" s="119">
        <f>SUM(K100:K102)</f>
        <v>0</v>
      </c>
      <c r="L103" s="119">
        <f>SUM(L100:L102)</f>
        <v>0</v>
      </c>
      <c r="M103" s="119">
        <f>SUM(M100:M102)</f>
        <v>0</v>
      </c>
      <c r="N103" s="119">
        <f>SUM(N100:N102)</f>
        <v>0</v>
      </c>
      <c r="O103" s="119"/>
      <c r="P103" s="119"/>
      <c r="Q103" s="102">
        <f t="shared" si="11"/>
        <v>0</v>
      </c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3"/>
      <c r="AD103" s="23"/>
    </row>
    <row r="104" spans="1:30" ht="15">
      <c r="A104" s="37" t="s">
        <v>395</v>
      </c>
      <c r="B104" s="5" t="s">
        <v>160</v>
      </c>
      <c r="C104" s="100"/>
      <c r="D104" s="100"/>
      <c r="E104" s="100"/>
      <c r="F104" s="100"/>
      <c r="G104" s="100"/>
      <c r="H104" s="100"/>
      <c r="I104" s="96">
        <f t="shared" si="27"/>
        <v>0</v>
      </c>
      <c r="J104" s="120"/>
      <c r="K104" s="120"/>
      <c r="L104" s="120"/>
      <c r="M104" s="120"/>
      <c r="N104" s="120"/>
      <c r="O104" s="120"/>
      <c r="P104" s="120"/>
      <c r="Q104" s="102">
        <f t="shared" si="11"/>
        <v>0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3"/>
      <c r="AD104" s="23"/>
    </row>
    <row r="105" spans="1:30" ht="15">
      <c r="A105" s="37" t="s">
        <v>365</v>
      </c>
      <c r="B105" s="5" t="s">
        <v>161</v>
      </c>
      <c r="C105" s="100"/>
      <c r="D105" s="100"/>
      <c r="E105" s="100"/>
      <c r="F105" s="100"/>
      <c r="G105" s="100"/>
      <c r="H105" s="100"/>
      <c r="I105" s="96">
        <f t="shared" si="27"/>
        <v>0</v>
      </c>
      <c r="J105" s="120"/>
      <c r="K105" s="120"/>
      <c r="L105" s="120"/>
      <c r="M105" s="120"/>
      <c r="N105" s="120"/>
      <c r="O105" s="120"/>
      <c r="P105" s="120"/>
      <c r="Q105" s="102">
        <f t="shared" si="11"/>
        <v>0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3"/>
      <c r="AD105" s="23"/>
    </row>
    <row r="106" spans="1:30" ht="15">
      <c r="A106" s="13" t="s">
        <v>162</v>
      </c>
      <c r="B106" s="5" t="s">
        <v>163</v>
      </c>
      <c r="C106" s="98"/>
      <c r="D106" s="98"/>
      <c r="E106" s="98"/>
      <c r="F106" s="98"/>
      <c r="G106" s="98"/>
      <c r="H106" s="98"/>
      <c r="I106" s="96">
        <f t="shared" si="27"/>
        <v>0</v>
      </c>
      <c r="J106" s="118"/>
      <c r="K106" s="118"/>
      <c r="L106" s="118"/>
      <c r="M106" s="118"/>
      <c r="N106" s="118"/>
      <c r="O106" s="118"/>
      <c r="P106" s="118"/>
      <c r="Q106" s="102">
        <f t="shared" si="11"/>
        <v>0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3"/>
    </row>
    <row r="107" spans="1:30" ht="15">
      <c r="A107" s="13" t="s">
        <v>396</v>
      </c>
      <c r="B107" s="5" t="s">
        <v>164</v>
      </c>
      <c r="C107" s="98"/>
      <c r="D107" s="98"/>
      <c r="E107" s="98"/>
      <c r="F107" s="98"/>
      <c r="G107" s="98"/>
      <c r="H107" s="98"/>
      <c r="I107" s="96">
        <f t="shared" si="27"/>
        <v>0</v>
      </c>
      <c r="J107" s="118"/>
      <c r="K107" s="118"/>
      <c r="L107" s="118"/>
      <c r="M107" s="118"/>
      <c r="N107" s="118"/>
      <c r="O107" s="118"/>
      <c r="P107" s="118"/>
      <c r="Q107" s="102">
        <f t="shared" si="11"/>
        <v>0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3"/>
    </row>
    <row r="108" spans="1:30" ht="15">
      <c r="A108" s="14" t="s">
        <v>363</v>
      </c>
      <c r="B108" s="7" t="s">
        <v>165</v>
      </c>
      <c r="C108" s="101">
        <f aca="true" t="shared" si="28" ref="C108:H108">SUM(C104:C107)</f>
        <v>0</v>
      </c>
      <c r="D108" s="101">
        <f t="shared" si="28"/>
        <v>0</v>
      </c>
      <c r="E108" s="101">
        <f t="shared" si="28"/>
        <v>0</v>
      </c>
      <c r="F108" s="101">
        <f t="shared" si="28"/>
        <v>0</v>
      </c>
      <c r="G108" s="101">
        <f t="shared" si="28"/>
        <v>0</v>
      </c>
      <c r="H108" s="101">
        <f t="shared" si="28"/>
        <v>0</v>
      </c>
      <c r="I108" s="96">
        <f t="shared" si="27"/>
        <v>0</v>
      </c>
      <c r="J108" s="121">
        <f>SUM(J104:J107)</f>
        <v>0</v>
      </c>
      <c r="K108" s="121">
        <f>SUM(K104:K107)</f>
        <v>0</v>
      </c>
      <c r="L108" s="121">
        <f>SUM(L104:L107)</f>
        <v>0</v>
      </c>
      <c r="M108" s="121">
        <f>SUM(M104:M107)</f>
        <v>0</v>
      </c>
      <c r="N108" s="121">
        <f>SUM(N104:N107)</f>
        <v>0</v>
      </c>
      <c r="O108" s="121"/>
      <c r="P108" s="121"/>
      <c r="Q108" s="102">
        <f t="shared" si="11"/>
        <v>0</v>
      </c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3"/>
      <c r="AD108" s="23"/>
    </row>
    <row r="109" spans="1:30" ht="15">
      <c r="A109" s="37" t="s">
        <v>166</v>
      </c>
      <c r="B109" s="5" t="s">
        <v>167</v>
      </c>
      <c r="C109" s="100"/>
      <c r="D109" s="100"/>
      <c r="E109" s="100"/>
      <c r="F109" s="100"/>
      <c r="G109" s="100"/>
      <c r="H109" s="100"/>
      <c r="I109" s="96">
        <f t="shared" si="27"/>
        <v>0</v>
      </c>
      <c r="J109" s="120"/>
      <c r="K109" s="120"/>
      <c r="L109" s="120"/>
      <c r="M109" s="120"/>
      <c r="N109" s="120"/>
      <c r="O109" s="120"/>
      <c r="P109" s="120"/>
      <c r="Q109" s="102">
        <f t="shared" si="11"/>
        <v>0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3"/>
      <c r="AD109" s="23"/>
    </row>
    <row r="110" spans="1:30" ht="15">
      <c r="A110" s="37" t="s">
        <v>168</v>
      </c>
      <c r="B110" s="5" t="s">
        <v>169</v>
      </c>
      <c r="C110" s="100"/>
      <c r="D110" s="100"/>
      <c r="E110" s="100"/>
      <c r="F110" s="100"/>
      <c r="G110" s="100"/>
      <c r="H110" s="100"/>
      <c r="I110" s="96">
        <f t="shared" si="27"/>
        <v>0</v>
      </c>
      <c r="J110" s="120"/>
      <c r="K110" s="120"/>
      <c r="L110" s="120"/>
      <c r="M110" s="120"/>
      <c r="N110" s="120"/>
      <c r="O110" s="120"/>
      <c r="P110" s="120"/>
      <c r="Q110" s="102">
        <f t="shared" si="11"/>
        <v>0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3"/>
      <c r="AD110" s="23"/>
    </row>
    <row r="111" spans="1:30" ht="15">
      <c r="A111" s="14" t="s">
        <v>170</v>
      </c>
      <c r="B111" s="7" t="s">
        <v>171</v>
      </c>
      <c r="C111" s="100"/>
      <c r="D111" s="100"/>
      <c r="E111" s="100"/>
      <c r="F111" s="100"/>
      <c r="G111" s="100"/>
      <c r="H111" s="100"/>
      <c r="I111" s="96">
        <f t="shared" si="27"/>
        <v>0</v>
      </c>
      <c r="J111" s="120"/>
      <c r="K111" s="120"/>
      <c r="L111" s="120"/>
      <c r="M111" s="120"/>
      <c r="N111" s="120"/>
      <c r="O111" s="120"/>
      <c r="P111" s="120"/>
      <c r="Q111" s="102">
        <f t="shared" si="11"/>
        <v>0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3"/>
      <c r="AD111" s="23"/>
    </row>
    <row r="112" spans="1:30" ht="15">
      <c r="A112" s="37" t="s">
        <v>172</v>
      </c>
      <c r="B112" s="5" t="s">
        <v>173</v>
      </c>
      <c r="C112" s="100"/>
      <c r="D112" s="100"/>
      <c r="E112" s="100"/>
      <c r="F112" s="100"/>
      <c r="G112" s="100"/>
      <c r="H112" s="100"/>
      <c r="I112" s="96">
        <f t="shared" si="27"/>
        <v>0</v>
      </c>
      <c r="J112" s="120"/>
      <c r="K112" s="120"/>
      <c r="L112" s="120"/>
      <c r="M112" s="120"/>
      <c r="N112" s="120"/>
      <c r="O112" s="120"/>
      <c r="P112" s="120"/>
      <c r="Q112" s="102">
        <f t="shared" si="11"/>
        <v>0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3"/>
      <c r="AD112" s="23"/>
    </row>
    <row r="113" spans="1:30" ht="15">
      <c r="A113" s="37" t="s">
        <v>174</v>
      </c>
      <c r="B113" s="5" t="s">
        <v>175</v>
      </c>
      <c r="C113" s="100"/>
      <c r="D113" s="100"/>
      <c r="E113" s="100"/>
      <c r="F113" s="100"/>
      <c r="G113" s="100"/>
      <c r="H113" s="100"/>
      <c r="I113" s="96">
        <f t="shared" si="27"/>
        <v>0</v>
      </c>
      <c r="J113" s="120"/>
      <c r="K113" s="120"/>
      <c r="L113" s="120"/>
      <c r="M113" s="120"/>
      <c r="N113" s="120"/>
      <c r="O113" s="120"/>
      <c r="P113" s="120"/>
      <c r="Q113" s="102">
        <f t="shared" si="11"/>
        <v>0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3"/>
      <c r="AD113" s="23"/>
    </row>
    <row r="114" spans="1:30" ht="15">
      <c r="A114" s="37" t="s">
        <v>176</v>
      </c>
      <c r="B114" s="5" t="s">
        <v>177</v>
      </c>
      <c r="C114" s="100"/>
      <c r="D114" s="100"/>
      <c r="E114" s="100"/>
      <c r="F114" s="100"/>
      <c r="G114" s="100"/>
      <c r="H114" s="100"/>
      <c r="I114" s="96">
        <f t="shared" si="27"/>
        <v>0</v>
      </c>
      <c r="J114" s="120"/>
      <c r="K114" s="120"/>
      <c r="L114" s="120"/>
      <c r="M114" s="120"/>
      <c r="N114" s="120"/>
      <c r="O114" s="120"/>
      <c r="P114" s="120"/>
      <c r="Q114" s="102">
        <f aca="true" t="shared" si="29" ref="Q114:Q123">SUM(I114:P114)</f>
        <v>0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3"/>
      <c r="AD114" s="23"/>
    </row>
    <row r="115" spans="1:30" ht="15">
      <c r="A115" s="38" t="s">
        <v>364</v>
      </c>
      <c r="B115" s="39" t="s">
        <v>178</v>
      </c>
      <c r="C115" s="101">
        <f aca="true" t="shared" si="30" ref="C115:H115">SUM(C103,C108,C109:C114)</f>
        <v>0</v>
      </c>
      <c r="D115" s="101">
        <f t="shared" si="30"/>
        <v>0</v>
      </c>
      <c r="E115" s="101">
        <f t="shared" si="30"/>
        <v>0</v>
      </c>
      <c r="F115" s="101">
        <f t="shared" si="30"/>
        <v>0</v>
      </c>
      <c r="G115" s="101">
        <f t="shared" si="30"/>
        <v>0</v>
      </c>
      <c r="H115" s="101">
        <f t="shared" si="30"/>
        <v>0</v>
      </c>
      <c r="I115" s="96">
        <f t="shared" si="27"/>
        <v>0</v>
      </c>
      <c r="J115" s="121">
        <f>SUM(J103,J108,J109:J114)</f>
        <v>0</v>
      </c>
      <c r="K115" s="121">
        <f>SUM(K103,K108,K109:K114)</f>
        <v>0</v>
      </c>
      <c r="L115" s="121">
        <f>SUM(L103,L108,L109:L114)</f>
        <v>0</v>
      </c>
      <c r="M115" s="121">
        <f>SUM(M103,M108,M109:M114)</f>
        <v>0</v>
      </c>
      <c r="N115" s="121">
        <f>SUM(N103,N108,N109:N114)</f>
        <v>0</v>
      </c>
      <c r="O115" s="121"/>
      <c r="P115" s="121"/>
      <c r="Q115" s="102">
        <f t="shared" si="29"/>
        <v>0</v>
      </c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3"/>
      <c r="AD115" s="23"/>
    </row>
    <row r="116" spans="1:30" ht="15">
      <c r="A116" s="37" t="s">
        <v>179</v>
      </c>
      <c r="B116" s="5" t="s">
        <v>180</v>
      </c>
      <c r="C116" s="100"/>
      <c r="D116" s="100"/>
      <c r="E116" s="100"/>
      <c r="F116" s="100"/>
      <c r="G116" s="100"/>
      <c r="H116" s="100"/>
      <c r="I116" s="96">
        <f t="shared" si="27"/>
        <v>0</v>
      </c>
      <c r="J116" s="120"/>
      <c r="K116" s="120"/>
      <c r="L116" s="120"/>
      <c r="M116" s="120"/>
      <c r="N116" s="120"/>
      <c r="O116" s="120"/>
      <c r="P116" s="120"/>
      <c r="Q116" s="102">
        <f t="shared" si="29"/>
        <v>0</v>
      </c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3"/>
      <c r="AD116" s="23"/>
    </row>
    <row r="117" spans="1:30" ht="15">
      <c r="A117" s="13" t="s">
        <v>181</v>
      </c>
      <c r="B117" s="5" t="s">
        <v>182</v>
      </c>
      <c r="C117" s="98"/>
      <c r="D117" s="98"/>
      <c r="E117" s="98"/>
      <c r="F117" s="98"/>
      <c r="G117" s="98"/>
      <c r="H117" s="98"/>
      <c r="I117" s="96">
        <f t="shared" si="27"/>
        <v>0</v>
      </c>
      <c r="J117" s="118"/>
      <c r="K117" s="118"/>
      <c r="L117" s="118"/>
      <c r="M117" s="118"/>
      <c r="N117" s="118"/>
      <c r="O117" s="118"/>
      <c r="P117" s="118"/>
      <c r="Q117" s="102">
        <f t="shared" si="29"/>
        <v>0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3"/>
      <c r="AD117" s="23"/>
    </row>
    <row r="118" spans="1:30" ht="15">
      <c r="A118" s="37" t="s">
        <v>397</v>
      </c>
      <c r="B118" s="5" t="s">
        <v>183</v>
      </c>
      <c r="C118" s="100"/>
      <c r="D118" s="100"/>
      <c r="E118" s="100"/>
      <c r="F118" s="100"/>
      <c r="G118" s="100"/>
      <c r="H118" s="100"/>
      <c r="I118" s="96">
        <f t="shared" si="27"/>
        <v>0</v>
      </c>
      <c r="J118" s="120"/>
      <c r="K118" s="120"/>
      <c r="L118" s="120"/>
      <c r="M118" s="120"/>
      <c r="N118" s="120"/>
      <c r="O118" s="120"/>
      <c r="P118" s="120"/>
      <c r="Q118" s="102">
        <f t="shared" si="29"/>
        <v>0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3"/>
      <c r="AD118" s="23"/>
    </row>
    <row r="119" spans="1:30" ht="15">
      <c r="A119" s="37" t="s">
        <v>366</v>
      </c>
      <c r="B119" s="5" t="s">
        <v>184</v>
      </c>
      <c r="C119" s="100"/>
      <c r="D119" s="100"/>
      <c r="E119" s="100"/>
      <c r="F119" s="100"/>
      <c r="G119" s="100"/>
      <c r="H119" s="100"/>
      <c r="I119" s="96">
        <f t="shared" si="27"/>
        <v>0</v>
      </c>
      <c r="J119" s="120"/>
      <c r="K119" s="120"/>
      <c r="L119" s="120"/>
      <c r="M119" s="120"/>
      <c r="N119" s="120"/>
      <c r="O119" s="120"/>
      <c r="P119" s="120"/>
      <c r="Q119" s="102">
        <f t="shared" si="29"/>
        <v>0</v>
      </c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3"/>
      <c r="AD119" s="23"/>
    </row>
    <row r="120" spans="1:30" ht="15">
      <c r="A120" s="38" t="s">
        <v>367</v>
      </c>
      <c r="B120" s="39" t="s">
        <v>185</v>
      </c>
      <c r="C120" s="101"/>
      <c r="D120" s="101"/>
      <c r="E120" s="101"/>
      <c r="F120" s="101"/>
      <c r="G120" s="101"/>
      <c r="H120" s="101"/>
      <c r="I120" s="96">
        <f t="shared" si="27"/>
        <v>0</v>
      </c>
      <c r="J120" s="121">
        <f>SUM(J116:J119)</f>
        <v>0</v>
      </c>
      <c r="K120" s="121">
        <f>SUM(K116:K119)</f>
        <v>0</v>
      </c>
      <c r="L120" s="121">
        <f>SUM(L116:L119)</f>
        <v>0</v>
      </c>
      <c r="M120" s="121">
        <f>SUM(M116:M119)</f>
        <v>0</v>
      </c>
      <c r="N120" s="121">
        <f>SUM(N116:N119)</f>
        <v>0</v>
      </c>
      <c r="O120" s="121"/>
      <c r="P120" s="121"/>
      <c r="Q120" s="102">
        <f t="shared" si="29"/>
        <v>0</v>
      </c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3"/>
      <c r="AD120" s="23"/>
    </row>
    <row r="121" spans="1:30" ht="15">
      <c r="A121" s="13" t="s">
        <v>186</v>
      </c>
      <c r="B121" s="5" t="s">
        <v>187</v>
      </c>
      <c r="C121" s="98"/>
      <c r="D121" s="98"/>
      <c r="E121" s="98"/>
      <c r="F121" s="98"/>
      <c r="G121" s="98"/>
      <c r="H121" s="98"/>
      <c r="I121" s="96">
        <f t="shared" si="27"/>
        <v>0</v>
      </c>
      <c r="J121" s="118"/>
      <c r="K121" s="118"/>
      <c r="L121" s="118"/>
      <c r="M121" s="118"/>
      <c r="N121" s="118"/>
      <c r="O121" s="118"/>
      <c r="P121" s="118"/>
      <c r="Q121" s="102">
        <f t="shared" si="29"/>
        <v>0</v>
      </c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3"/>
      <c r="AD121" s="23"/>
    </row>
    <row r="122" spans="1:30" ht="15.75">
      <c r="A122" s="40" t="s">
        <v>401</v>
      </c>
      <c r="B122" s="41" t="s">
        <v>188</v>
      </c>
      <c r="C122" s="101">
        <f aca="true" t="shared" si="31" ref="C122:H122">SUM(C115,C120)</f>
        <v>0</v>
      </c>
      <c r="D122" s="101">
        <f t="shared" si="31"/>
        <v>0</v>
      </c>
      <c r="E122" s="101">
        <f t="shared" si="31"/>
        <v>0</v>
      </c>
      <c r="F122" s="101">
        <f t="shared" si="31"/>
        <v>0</v>
      </c>
      <c r="G122" s="101">
        <f t="shared" si="31"/>
        <v>0</v>
      </c>
      <c r="H122" s="101">
        <f t="shared" si="31"/>
        <v>0</v>
      </c>
      <c r="I122" s="96">
        <f t="shared" si="27"/>
        <v>0</v>
      </c>
      <c r="J122" s="121">
        <f>SUM(J120,J115)</f>
        <v>0</v>
      </c>
      <c r="K122" s="121">
        <f>SUM(K120,K115)</f>
        <v>0</v>
      </c>
      <c r="L122" s="121">
        <f>SUM(L120,L115)</f>
        <v>0</v>
      </c>
      <c r="M122" s="121">
        <f>SUM(M120,M115)</f>
        <v>0</v>
      </c>
      <c r="N122" s="121">
        <f>SUM(N120,N115)</f>
        <v>0</v>
      </c>
      <c r="O122" s="121"/>
      <c r="P122" s="121"/>
      <c r="Q122" s="102">
        <f t="shared" si="29"/>
        <v>0</v>
      </c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3"/>
      <c r="AD122" s="23"/>
    </row>
    <row r="123" spans="1:30" ht="15.75">
      <c r="A123" s="44" t="s">
        <v>437</v>
      </c>
      <c r="B123" s="45"/>
      <c r="C123" s="95">
        <f aca="true" t="shared" si="32" ref="C123:H123">SUM(C99,C122)</f>
        <v>101225281</v>
      </c>
      <c r="D123" s="95">
        <f t="shared" si="32"/>
        <v>537464</v>
      </c>
      <c r="E123" s="95">
        <f t="shared" si="32"/>
        <v>0</v>
      </c>
      <c r="F123" s="95">
        <f t="shared" si="32"/>
        <v>0</v>
      </c>
      <c r="G123" s="95">
        <f t="shared" si="32"/>
        <v>0</v>
      </c>
      <c r="H123" s="95">
        <f t="shared" si="32"/>
        <v>0</v>
      </c>
      <c r="I123" s="96">
        <f t="shared" si="27"/>
        <v>101762745</v>
      </c>
      <c r="J123" s="102">
        <f aca="true" t="shared" si="33" ref="J123:P123">SUM(J122,J99)</f>
        <v>0</v>
      </c>
      <c r="K123" s="102">
        <f t="shared" si="33"/>
        <v>0</v>
      </c>
      <c r="L123" s="102">
        <f t="shared" si="33"/>
        <v>0</v>
      </c>
      <c r="M123" s="102">
        <f t="shared" si="33"/>
        <v>0</v>
      </c>
      <c r="N123" s="102">
        <f t="shared" si="33"/>
        <v>0</v>
      </c>
      <c r="O123" s="102">
        <f t="shared" si="33"/>
        <v>1832000</v>
      </c>
      <c r="P123" s="102">
        <f t="shared" si="33"/>
        <v>150000</v>
      </c>
      <c r="Q123" s="102">
        <f t="shared" si="29"/>
        <v>103744745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2:30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2:30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2:30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:30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:30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2:30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2:30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2:30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2:30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2:30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2:30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2:30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2:30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2:30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2:30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2:30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2:30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2:30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2:30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2:30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2:30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2:30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2:30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2:30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2:30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2:30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2:30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2:30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2:30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2:30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2:30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2:30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2:30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2:30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2:30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2:30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2:30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2:30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2:30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2:30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2:30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2:30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2:30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2:30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2:30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2:30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2:30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2:30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2:30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</sheetData>
  <sheetProtection/>
  <mergeCells count="2">
    <mergeCell ref="A1:I1"/>
    <mergeCell ref="A2:I2"/>
  </mergeCells>
  <printOptions/>
  <pageMargins left="0.2362204724409449" right="0.2362204724409449" top="0.5118110236220472" bottom="0.7480314960629921" header="0.31496062992125984" footer="0.31496062992125984"/>
  <pageSetup horizontalDpi="600" verticalDpi="600" orientation="portrait" paperSize="8" scale="54" r:id="rId1"/>
  <headerFooter>
    <oddHeader>&amp;R/2016. (   ) önkormányzati rendelet 1.4.1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B1">
      <selection activeCell="D5" sqref="D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24" t="s">
        <v>573</v>
      </c>
      <c r="B1" s="128"/>
      <c r="C1" s="128"/>
      <c r="D1" s="128"/>
      <c r="E1" s="128"/>
    </row>
    <row r="2" spans="1:5" ht="23.25" customHeight="1">
      <c r="A2" s="127" t="s">
        <v>507</v>
      </c>
      <c r="B2" s="136"/>
      <c r="C2" s="136"/>
      <c r="D2" s="136"/>
      <c r="E2" s="136"/>
    </row>
    <row r="3" ht="15">
      <c r="A3" s="1"/>
    </row>
    <row r="4" ht="15">
      <c r="A4" s="1"/>
    </row>
    <row r="5" spans="1:5" ht="63" customHeight="1">
      <c r="A5" s="52" t="s">
        <v>506</v>
      </c>
      <c r="B5" s="53" t="s">
        <v>581</v>
      </c>
      <c r="C5" s="53" t="s">
        <v>582</v>
      </c>
      <c r="D5" s="53" t="s">
        <v>553</v>
      </c>
      <c r="E5" s="64" t="s">
        <v>570</v>
      </c>
    </row>
    <row r="6" spans="1:5" ht="15" customHeight="1">
      <c r="A6" s="53" t="s">
        <v>479</v>
      </c>
      <c r="B6" s="54">
        <v>1</v>
      </c>
      <c r="C6" s="54"/>
      <c r="D6" s="54"/>
      <c r="E6" s="27"/>
    </row>
    <row r="7" spans="1:5" ht="15" customHeight="1">
      <c r="A7" s="53" t="s">
        <v>480</v>
      </c>
      <c r="B7" s="54">
        <v>6</v>
      </c>
      <c r="C7" s="54"/>
      <c r="D7" s="54"/>
      <c r="E7" s="27"/>
    </row>
    <row r="8" spans="1:5" ht="15" customHeight="1">
      <c r="A8" s="53" t="s">
        <v>481</v>
      </c>
      <c r="B8" s="54">
        <v>13</v>
      </c>
      <c r="C8" s="54"/>
      <c r="D8" s="54"/>
      <c r="E8" s="27"/>
    </row>
    <row r="9" spans="1:5" ht="15" customHeight="1">
      <c r="A9" s="53" t="s">
        <v>482</v>
      </c>
      <c r="B9" s="54"/>
      <c r="C9" s="54"/>
      <c r="D9" s="54"/>
      <c r="E9" s="27"/>
    </row>
    <row r="10" spans="1:5" ht="15" customHeight="1">
      <c r="A10" s="52" t="s">
        <v>501</v>
      </c>
      <c r="B10" s="54">
        <f>SUM(B6:B9)</f>
        <v>20</v>
      </c>
      <c r="C10" s="54"/>
      <c r="D10" s="54"/>
      <c r="E10" s="27">
        <f>SUM(B10:D10)</f>
        <v>20</v>
      </c>
    </row>
    <row r="11" spans="1:5" ht="15" customHeight="1">
      <c r="A11" s="53" t="s">
        <v>483</v>
      </c>
      <c r="B11" s="54"/>
      <c r="C11" s="54"/>
      <c r="D11" s="54"/>
      <c r="E11" s="27"/>
    </row>
    <row r="12" spans="1:5" ht="15" customHeight="1">
      <c r="A12" s="53" t="s">
        <v>484</v>
      </c>
      <c r="B12" s="54"/>
      <c r="C12" s="54"/>
      <c r="D12" s="54"/>
      <c r="E12" s="27"/>
    </row>
    <row r="13" spans="1:5" ht="15" customHeight="1">
      <c r="A13" s="53" t="s">
        <v>485</v>
      </c>
      <c r="B13" s="54"/>
      <c r="C13" s="54"/>
      <c r="D13" s="54"/>
      <c r="E13" s="27"/>
    </row>
    <row r="14" spans="1:5" ht="15" customHeight="1">
      <c r="A14" s="53" t="s">
        <v>486</v>
      </c>
      <c r="B14" s="54"/>
      <c r="C14" s="54"/>
      <c r="D14" s="54"/>
      <c r="E14" s="27"/>
    </row>
    <row r="15" spans="1:5" ht="15" customHeight="1">
      <c r="A15" s="53" t="s">
        <v>487</v>
      </c>
      <c r="B15" s="54"/>
      <c r="C15" s="54"/>
      <c r="D15" s="54"/>
      <c r="E15" s="27"/>
    </row>
    <row r="16" spans="1:5" ht="15" customHeight="1">
      <c r="A16" s="53" t="s">
        <v>488</v>
      </c>
      <c r="B16" s="54"/>
      <c r="C16" s="54"/>
      <c r="D16" s="54"/>
      <c r="E16" s="27"/>
    </row>
    <row r="17" spans="1:5" ht="15" customHeight="1">
      <c r="A17" s="53" t="s">
        <v>489</v>
      </c>
      <c r="B17" s="54"/>
      <c r="C17" s="54"/>
      <c r="D17" s="54"/>
      <c r="E17" s="27"/>
    </row>
    <row r="18" spans="1:5" ht="15" customHeight="1">
      <c r="A18" s="52" t="s">
        <v>502</v>
      </c>
      <c r="B18" s="54">
        <f>SUM(B11:B17)</f>
        <v>0</v>
      </c>
      <c r="C18" s="54"/>
      <c r="D18" s="54"/>
      <c r="E18" s="27">
        <f>SUM(B18:D18)</f>
        <v>0</v>
      </c>
    </row>
    <row r="19" spans="1:5" ht="15" customHeight="1">
      <c r="A19" s="53" t="s">
        <v>490</v>
      </c>
      <c r="B19" s="54"/>
      <c r="C19" s="54"/>
      <c r="D19" s="54"/>
      <c r="E19" s="27"/>
    </row>
    <row r="20" spans="1:5" ht="15" customHeight="1">
      <c r="A20" s="53" t="s">
        <v>491</v>
      </c>
      <c r="B20" s="54"/>
      <c r="C20" s="54"/>
      <c r="D20" s="54"/>
      <c r="E20" s="27"/>
    </row>
    <row r="21" spans="1:5" ht="15" customHeight="1">
      <c r="A21" s="53" t="s">
        <v>492</v>
      </c>
      <c r="B21" s="54"/>
      <c r="C21" s="54"/>
      <c r="D21" s="54"/>
      <c r="E21" s="27"/>
    </row>
    <row r="22" spans="1:5" ht="15" customHeight="1">
      <c r="A22" s="52" t="s">
        <v>503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493</v>
      </c>
      <c r="B23" s="54"/>
      <c r="C23" s="54"/>
      <c r="D23" s="54"/>
      <c r="E23" s="27"/>
    </row>
    <row r="24" spans="1:5" ht="15" customHeight="1">
      <c r="A24" s="53" t="s">
        <v>494</v>
      </c>
      <c r="B24" s="54"/>
      <c r="C24" s="54"/>
      <c r="D24" s="54"/>
      <c r="E24" s="27"/>
    </row>
    <row r="25" spans="1:5" ht="15" customHeight="1">
      <c r="A25" s="53" t="s">
        <v>495</v>
      </c>
      <c r="B25" s="54"/>
      <c r="C25" s="54"/>
      <c r="D25" s="54"/>
      <c r="E25" s="27"/>
    </row>
    <row r="26" spans="1:5" ht="15" customHeight="1">
      <c r="A26" s="52" t="s">
        <v>504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505</v>
      </c>
      <c r="B27" s="94">
        <f>SUM(B26,B22,B18,B10)</f>
        <v>20</v>
      </c>
      <c r="C27" s="55"/>
      <c r="D27" s="55"/>
      <c r="E27" s="27">
        <f>SUM(B27:D27)</f>
        <v>20</v>
      </c>
    </row>
    <row r="28" spans="1:5" ht="15" customHeight="1">
      <c r="A28" s="53" t="s">
        <v>496</v>
      </c>
      <c r="B28" s="54"/>
      <c r="C28" s="54"/>
      <c r="D28" s="54"/>
      <c r="E28" s="27"/>
    </row>
    <row r="29" spans="1:5" ht="15" customHeight="1">
      <c r="A29" s="53" t="s">
        <v>497</v>
      </c>
      <c r="B29" s="54"/>
      <c r="C29" s="54"/>
      <c r="D29" s="54"/>
      <c r="E29" s="27"/>
    </row>
    <row r="30" spans="1:5" ht="15" customHeight="1">
      <c r="A30" s="53" t="s">
        <v>498</v>
      </c>
      <c r="B30" s="54"/>
      <c r="C30" s="54"/>
      <c r="D30" s="54"/>
      <c r="E30" s="27"/>
    </row>
    <row r="31" spans="1:5" ht="15" customHeight="1">
      <c r="A31" s="53" t="s">
        <v>499</v>
      </c>
      <c r="B31" s="54"/>
      <c r="C31" s="54"/>
      <c r="D31" s="54"/>
      <c r="E31" s="27"/>
    </row>
    <row r="32" spans="1:5" ht="33" customHeight="1">
      <c r="A32" s="52" t="s">
        <v>500</v>
      </c>
      <c r="B32" s="54"/>
      <c r="C32" s="54"/>
      <c r="D32" s="54"/>
      <c r="E32" s="27"/>
    </row>
    <row r="33" spans="1:4" ht="15">
      <c r="A33" s="133"/>
      <c r="B33" s="134"/>
      <c r="C33" s="134"/>
      <c r="D33" s="134"/>
    </row>
    <row r="34" spans="1:4" ht="15">
      <c r="A34" s="135"/>
      <c r="B34" s="134"/>
      <c r="C34" s="134"/>
      <c r="D34" s="134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   ) önkormányzati redelet 10.4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79">
      <selection activeCell="H98" sqref="G98:H98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5" width="12.00390625" style="0" customWidth="1"/>
    <col min="6" max="7" width="14.00390625" style="0" customWidth="1"/>
    <col min="8" max="8" width="10.8515625" style="0" bestFit="1" customWidth="1"/>
    <col min="9" max="9" width="11.7109375" style="0" customWidth="1"/>
  </cols>
  <sheetData>
    <row r="1" spans="1:7" ht="24" customHeight="1">
      <c r="A1" s="124" t="s">
        <v>573</v>
      </c>
      <c r="B1" s="128"/>
      <c r="C1" s="128"/>
      <c r="D1" s="128"/>
      <c r="E1" s="128"/>
      <c r="F1" s="126"/>
      <c r="G1" s="122"/>
    </row>
    <row r="2" spans="1:9" ht="24" customHeight="1">
      <c r="A2" s="127" t="s">
        <v>587</v>
      </c>
      <c r="B2" s="125"/>
      <c r="C2" s="125"/>
      <c r="D2" s="125"/>
      <c r="E2" s="125"/>
      <c r="F2" s="126"/>
      <c r="G2" s="122"/>
      <c r="I2" s="68"/>
    </row>
    <row r="3" ht="18">
      <c r="A3" s="47"/>
    </row>
    <row r="4" ht="15">
      <c r="A4" s="72" t="s">
        <v>575</v>
      </c>
    </row>
    <row r="5" spans="1:8" ht="30">
      <c r="A5" s="105" t="s">
        <v>589</v>
      </c>
      <c r="D5" s="103" t="s">
        <v>595</v>
      </c>
      <c r="G5" t="s">
        <v>610</v>
      </c>
      <c r="H5" s="113" t="s">
        <v>606</v>
      </c>
    </row>
    <row r="6" spans="1:8" ht="15">
      <c r="A6" t="s">
        <v>588</v>
      </c>
      <c r="C6" s="93"/>
      <c r="D6" s="109" t="s">
        <v>591</v>
      </c>
      <c r="E6" s="93"/>
      <c r="H6" s="108" t="s">
        <v>593</v>
      </c>
    </row>
    <row r="7" spans="1:9" ht="30.75">
      <c r="A7" s="2" t="s">
        <v>17</v>
      </c>
      <c r="B7" s="3" t="s">
        <v>15</v>
      </c>
      <c r="C7" s="91" t="s">
        <v>7</v>
      </c>
      <c r="D7" s="91"/>
      <c r="E7" s="58"/>
      <c r="F7" s="104" t="s">
        <v>607</v>
      </c>
      <c r="G7" s="104"/>
      <c r="H7" s="27"/>
      <c r="I7" s="123" t="s">
        <v>608</v>
      </c>
    </row>
    <row r="8" spans="1:9" ht="15" customHeight="1">
      <c r="A8" s="31" t="s">
        <v>189</v>
      </c>
      <c r="B8" s="6" t="s">
        <v>190</v>
      </c>
      <c r="C8" s="96"/>
      <c r="D8" s="96"/>
      <c r="E8" s="96"/>
      <c r="F8" s="96">
        <f>SUM(C8:E8)</f>
        <v>0</v>
      </c>
      <c r="G8" s="96"/>
      <c r="H8" s="27"/>
      <c r="I8" s="27">
        <f>SUM(F8:F8:H8)</f>
        <v>0</v>
      </c>
    </row>
    <row r="9" spans="1:9" ht="15" customHeight="1">
      <c r="A9" s="5" t="s">
        <v>191</v>
      </c>
      <c r="B9" s="6" t="s">
        <v>192</v>
      </c>
      <c r="C9" s="96"/>
      <c r="D9" s="96"/>
      <c r="E9" s="96"/>
      <c r="F9" s="96">
        <f aca="true" t="shared" si="0" ref="F9:F72">SUM(C9:E9)</f>
        <v>0</v>
      </c>
      <c r="G9" s="96"/>
      <c r="H9" s="27"/>
      <c r="I9" s="27">
        <f>SUM(F9:F9:H9)</f>
        <v>0</v>
      </c>
    </row>
    <row r="10" spans="1:9" ht="15" customHeight="1">
      <c r="A10" s="5" t="s">
        <v>193</v>
      </c>
      <c r="B10" s="6" t="s">
        <v>194</v>
      </c>
      <c r="C10" s="96"/>
      <c r="D10" s="96"/>
      <c r="E10" s="96"/>
      <c r="F10" s="96">
        <f t="shared" si="0"/>
        <v>0</v>
      </c>
      <c r="G10" s="96"/>
      <c r="H10" s="27"/>
      <c r="I10" s="27">
        <f>SUM(F10:F10:H10)</f>
        <v>0</v>
      </c>
    </row>
    <row r="11" spans="1:9" ht="15" customHeight="1">
      <c r="A11" s="5" t="s">
        <v>195</v>
      </c>
      <c r="B11" s="6" t="s">
        <v>196</v>
      </c>
      <c r="C11" s="96"/>
      <c r="D11" s="96"/>
      <c r="E11" s="96"/>
      <c r="F11" s="96">
        <f t="shared" si="0"/>
        <v>0</v>
      </c>
      <c r="G11" s="96"/>
      <c r="H11" s="27"/>
      <c r="I11" s="27">
        <f>SUM(F11:F11:H11)</f>
        <v>0</v>
      </c>
    </row>
    <row r="12" spans="1:9" ht="15" customHeight="1">
      <c r="A12" s="5" t="s">
        <v>197</v>
      </c>
      <c r="B12" s="6" t="s">
        <v>198</v>
      </c>
      <c r="C12" s="96"/>
      <c r="D12" s="96"/>
      <c r="E12" s="96"/>
      <c r="F12" s="96">
        <f t="shared" si="0"/>
        <v>0</v>
      </c>
      <c r="G12" s="96"/>
      <c r="H12" s="27"/>
      <c r="I12" s="27">
        <f>SUM(F12:F12:H12)</f>
        <v>0</v>
      </c>
    </row>
    <row r="13" spans="1:9" ht="15" customHeight="1">
      <c r="A13" s="5" t="s">
        <v>199</v>
      </c>
      <c r="B13" s="6" t="s">
        <v>200</v>
      </c>
      <c r="C13" s="96"/>
      <c r="D13" s="96"/>
      <c r="E13" s="96"/>
      <c r="F13" s="96">
        <f t="shared" si="0"/>
        <v>0</v>
      </c>
      <c r="G13" s="96"/>
      <c r="H13" s="27"/>
      <c r="I13" s="27">
        <f>SUM(F13:F13:H13)</f>
        <v>0</v>
      </c>
    </row>
    <row r="14" spans="1:9" ht="15" customHeight="1">
      <c r="A14" s="7" t="s">
        <v>439</v>
      </c>
      <c r="B14" s="8" t="s">
        <v>201</v>
      </c>
      <c r="C14" s="96">
        <f>SUM(C8:C13)</f>
        <v>0</v>
      </c>
      <c r="D14" s="96">
        <f>SUM(D8:D13)</f>
        <v>0</v>
      </c>
      <c r="E14" s="96">
        <f>SUM(E8:E13)</f>
        <v>0</v>
      </c>
      <c r="F14" s="96">
        <f t="shared" si="0"/>
        <v>0</v>
      </c>
      <c r="G14" s="96"/>
      <c r="H14" s="27"/>
      <c r="I14" s="27">
        <f>SUM(F14:F14:H14)</f>
        <v>0</v>
      </c>
    </row>
    <row r="15" spans="1:9" ht="15" customHeight="1">
      <c r="A15" s="5" t="s">
        <v>202</v>
      </c>
      <c r="B15" s="6" t="s">
        <v>203</v>
      </c>
      <c r="C15" s="96"/>
      <c r="D15" s="96"/>
      <c r="E15" s="96"/>
      <c r="F15" s="96">
        <f t="shared" si="0"/>
        <v>0</v>
      </c>
      <c r="G15" s="96"/>
      <c r="H15" s="27"/>
      <c r="I15" s="27">
        <f>SUM(F15:F15:H15)</f>
        <v>0</v>
      </c>
    </row>
    <row r="16" spans="1:9" ht="15" customHeight="1">
      <c r="A16" s="5" t="s">
        <v>204</v>
      </c>
      <c r="B16" s="6" t="s">
        <v>205</v>
      </c>
      <c r="C16" s="96"/>
      <c r="D16" s="96"/>
      <c r="E16" s="96"/>
      <c r="F16" s="96">
        <f t="shared" si="0"/>
        <v>0</v>
      </c>
      <c r="G16" s="96"/>
      <c r="H16" s="27"/>
      <c r="I16" s="27">
        <f>SUM(F16:F16:H16)</f>
        <v>0</v>
      </c>
    </row>
    <row r="17" spans="1:9" ht="15" customHeight="1">
      <c r="A17" s="5" t="s">
        <v>402</v>
      </c>
      <c r="B17" s="6" t="s">
        <v>206</v>
      </c>
      <c r="C17" s="96"/>
      <c r="D17" s="96"/>
      <c r="E17" s="96"/>
      <c r="F17" s="96">
        <f t="shared" si="0"/>
        <v>0</v>
      </c>
      <c r="G17" s="96"/>
      <c r="H17" s="27"/>
      <c r="I17" s="27">
        <f>SUM(F17:F17:H17)</f>
        <v>0</v>
      </c>
    </row>
    <row r="18" spans="1:9" ht="15" customHeight="1">
      <c r="A18" s="5" t="s">
        <v>403</v>
      </c>
      <c r="B18" s="6" t="s">
        <v>207</v>
      </c>
      <c r="C18" s="96"/>
      <c r="D18" s="96"/>
      <c r="E18" s="96"/>
      <c r="F18" s="96">
        <f t="shared" si="0"/>
        <v>0</v>
      </c>
      <c r="G18" s="96"/>
      <c r="H18" s="27"/>
      <c r="I18" s="27">
        <f>SUM(F18:F18:H18)</f>
        <v>0</v>
      </c>
    </row>
    <row r="19" spans="1:9" ht="15" customHeight="1">
      <c r="A19" s="5" t="s">
        <v>404</v>
      </c>
      <c r="B19" s="6" t="s">
        <v>208</v>
      </c>
      <c r="C19" s="96"/>
      <c r="D19" s="96"/>
      <c r="E19" s="96"/>
      <c r="F19" s="96">
        <f t="shared" si="0"/>
        <v>0</v>
      </c>
      <c r="G19" s="96"/>
      <c r="H19" s="27"/>
      <c r="I19" s="27">
        <f>SUM(F19:F19:H19)</f>
        <v>0</v>
      </c>
    </row>
    <row r="20" spans="1:9" ht="15" customHeight="1">
      <c r="A20" s="39" t="s">
        <v>440</v>
      </c>
      <c r="B20" s="49" t="s">
        <v>209</v>
      </c>
      <c r="C20" s="96">
        <f>SUM(C15:C19)</f>
        <v>0</v>
      </c>
      <c r="D20" s="96">
        <f>SUM(D15:D19)</f>
        <v>0</v>
      </c>
      <c r="E20" s="96">
        <f>SUM(E15:E19)</f>
        <v>0</v>
      </c>
      <c r="F20" s="96">
        <f t="shared" si="0"/>
        <v>0</v>
      </c>
      <c r="G20" s="96"/>
      <c r="H20" s="27"/>
      <c r="I20" s="27">
        <f>SUM(F20:F20:H20)</f>
        <v>0</v>
      </c>
    </row>
    <row r="21" spans="1:9" ht="15" customHeight="1">
      <c r="A21" s="5" t="s">
        <v>408</v>
      </c>
      <c r="B21" s="6" t="s">
        <v>218</v>
      </c>
      <c r="C21" s="96"/>
      <c r="D21" s="96"/>
      <c r="E21" s="96"/>
      <c r="F21" s="96">
        <f t="shared" si="0"/>
        <v>0</v>
      </c>
      <c r="G21" s="96"/>
      <c r="H21" s="27"/>
      <c r="I21" s="27">
        <f>SUM(F21:F21:H21)</f>
        <v>0</v>
      </c>
    </row>
    <row r="22" spans="1:9" ht="15" customHeight="1">
      <c r="A22" s="5" t="s">
        <v>409</v>
      </c>
      <c r="B22" s="6" t="s">
        <v>219</v>
      </c>
      <c r="C22" s="96"/>
      <c r="D22" s="96"/>
      <c r="E22" s="96"/>
      <c r="F22" s="96">
        <f t="shared" si="0"/>
        <v>0</v>
      </c>
      <c r="G22" s="96"/>
      <c r="H22" s="27"/>
      <c r="I22" s="27">
        <f>SUM(F22:F22:H22)</f>
        <v>0</v>
      </c>
    </row>
    <row r="23" spans="1:9" ht="15" customHeight="1">
      <c r="A23" s="7" t="s">
        <v>442</v>
      </c>
      <c r="B23" s="8" t="s">
        <v>220</v>
      </c>
      <c r="C23" s="96">
        <f>SUM(C21:C22)</f>
        <v>0</v>
      </c>
      <c r="D23" s="96">
        <f>SUM(D21:D22)</f>
        <v>0</v>
      </c>
      <c r="E23" s="96">
        <f>SUM(E21:E22)</f>
        <v>0</v>
      </c>
      <c r="F23" s="96">
        <f t="shared" si="0"/>
        <v>0</v>
      </c>
      <c r="G23" s="96"/>
      <c r="H23" s="27"/>
      <c r="I23" s="27">
        <f>SUM(F23:F23:H23)</f>
        <v>0</v>
      </c>
    </row>
    <row r="24" spans="1:9" ht="15" customHeight="1">
      <c r="A24" s="5" t="s">
        <v>410</v>
      </c>
      <c r="B24" s="6" t="s">
        <v>221</v>
      </c>
      <c r="C24" s="96"/>
      <c r="D24" s="96"/>
      <c r="E24" s="96"/>
      <c r="F24" s="96">
        <f t="shared" si="0"/>
        <v>0</v>
      </c>
      <c r="G24" s="96"/>
      <c r="H24" s="27"/>
      <c r="I24" s="27">
        <f>SUM(F24:F24:H24)</f>
        <v>0</v>
      </c>
    </row>
    <row r="25" spans="1:9" ht="15" customHeight="1">
      <c r="A25" s="5" t="s">
        <v>411</v>
      </c>
      <c r="B25" s="6" t="s">
        <v>222</v>
      </c>
      <c r="C25" s="96"/>
      <c r="D25" s="96"/>
      <c r="E25" s="96"/>
      <c r="F25" s="96">
        <f t="shared" si="0"/>
        <v>0</v>
      </c>
      <c r="G25" s="96"/>
      <c r="H25" s="27"/>
      <c r="I25" s="27">
        <f>SUM(F25:F25:H25)</f>
        <v>0</v>
      </c>
    </row>
    <row r="26" spans="1:9" ht="15" customHeight="1">
      <c r="A26" s="5" t="s">
        <v>412</v>
      </c>
      <c r="B26" s="6" t="s">
        <v>223</v>
      </c>
      <c r="C26" s="96"/>
      <c r="D26" s="96"/>
      <c r="E26" s="96"/>
      <c r="F26" s="96">
        <f t="shared" si="0"/>
        <v>0</v>
      </c>
      <c r="G26" s="96"/>
      <c r="H26" s="27"/>
      <c r="I26" s="27">
        <f>SUM(F26:F26:H26)</f>
        <v>0</v>
      </c>
    </row>
    <row r="27" spans="1:9" ht="15" customHeight="1">
      <c r="A27" s="5" t="s">
        <v>413</v>
      </c>
      <c r="B27" s="6" t="s">
        <v>224</v>
      </c>
      <c r="C27" s="96"/>
      <c r="D27" s="96"/>
      <c r="E27" s="96"/>
      <c r="F27" s="96">
        <f t="shared" si="0"/>
        <v>0</v>
      </c>
      <c r="G27" s="96"/>
      <c r="H27" s="27"/>
      <c r="I27" s="27">
        <f>SUM(F27:F27:H27)</f>
        <v>0</v>
      </c>
    </row>
    <row r="28" spans="1:9" ht="15" customHeight="1">
      <c r="A28" s="5" t="s">
        <v>414</v>
      </c>
      <c r="B28" s="6" t="s">
        <v>227</v>
      </c>
      <c r="C28" s="96"/>
      <c r="D28" s="96"/>
      <c r="E28" s="96"/>
      <c r="F28" s="96">
        <f t="shared" si="0"/>
        <v>0</v>
      </c>
      <c r="G28" s="96"/>
      <c r="H28" s="27"/>
      <c r="I28" s="27">
        <f>SUM(F28:F28:H28)</f>
        <v>0</v>
      </c>
    </row>
    <row r="29" spans="1:9" ht="15" customHeight="1">
      <c r="A29" s="5" t="s">
        <v>228</v>
      </c>
      <c r="B29" s="6" t="s">
        <v>229</v>
      </c>
      <c r="C29" s="96"/>
      <c r="D29" s="96"/>
      <c r="E29" s="96"/>
      <c r="F29" s="96">
        <f t="shared" si="0"/>
        <v>0</v>
      </c>
      <c r="G29" s="96"/>
      <c r="H29" s="27"/>
      <c r="I29" s="27">
        <f>SUM(F29:F29:H29)</f>
        <v>0</v>
      </c>
    </row>
    <row r="30" spans="1:9" ht="15" customHeight="1">
      <c r="A30" s="5" t="s">
        <v>415</v>
      </c>
      <c r="B30" s="6" t="s">
        <v>230</v>
      </c>
      <c r="C30" s="96"/>
      <c r="D30" s="96"/>
      <c r="E30" s="96"/>
      <c r="F30" s="96">
        <f t="shared" si="0"/>
        <v>0</v>
      </c>
      <c r="G30" s="96"/>
      <c r="H30" s="27"/>
      <c r="I30" s="27">
        <f>SUM(F30:F30:H30)</f>
        <v>0</v>
      </c>
    </row>
    <row r="31" spans="1:9" ht="15" customHeight="1">
      <c r="A31" s="5" t="s">
        <v>416</v>
      </c>
      <c r="B31" s="6" t="s">
        <v>235</v>
      </c>
      <c r="C31" s="96"/>
      <c r="D31" s="96"/>
      <c r="E31" s="96"/>
      <c r="F31" s="96">
        <f t="shared" si="0"/>
        <v>0</v>
      </c>
      <c r="G31" s="96"/>
      <c r="H31" s="27"/>
      <c r="I31" s="27">
        <f>SUM(F31:F31:H31)</f>
        <v>0</v>
      </c>
    </row>
    <row r="32" spans="1:9" ht="15" customHeight="1">
      <c r="A32" s="7" t="s">
        <v>443</v>
      </c>
      <c r="B32" s="8" t="s">
        <v>238</v>
      </c>
      <c r="C32" s="96">
        <f>SUM(C27:C31)</f>
        <v>0</v>
      </c>
      <c r="D32" s="96">
        <f>SUM(D27:D31)</f>
        <v>0</v>
      </c>
      <c r="E32" s="96">
        <f>SUM(E27:E31)</f>
        <v>0</v>
      </c>
      <c r="F32" s="96">
        <f t="shared" si="0"/>
        <v>0</v>
      </c>
      <c r="G32" s="96"/>
      <c r="H32" s="27"/>
      <c r="I32" s="27">
        <f>SUM(F32:F32:H32)</f>
        <v>0</v>
      </c>
    </row>
    <row r="33" spans="1:9" ht="15" customHeight="1">
      <c r="A33" s="5" t="s">
        <v>417</v>
      </c>
      <c r="B33" s="6" t="s">
        <v>239</v>
      </c>
      <c r="C33" s="96">
        <v>200000</v>
      </c>
      <c r="D33" s="96"/>
      <c r="E33" s="96"/>
      <c r="F33" s="96">
        <f t="shared" si="0"/>
        <v>200000</v>
      </c>
      <c r="G33" s="96"/>
      <c r="H33" s="27"/>
      <c r="I33" s="27">
        <f>SUM(F33:F33:H33)</f>
        <v>200000</v>
      </c>
    </row>
    <row r="34" spans="1:9" ht="15" customHeight="1">
      <c r="A34" s="39" t="s">
        <v>444</v>
      </c>
      <c r="B34" s="49" t="s">
        <v>240</v>
      </c>
      <c r="C34" s="96">
        <f>SUM(C23,C24,C25,C26,C32,C33)</f>
        <v>200000</v>
      </c>
      <c r="D34" s="96">
        <f>SUM(D23,D24,D25,D26,D32,D33)</f>
        <v>0</v>
      </c>
      <c r="E34" s="96">
        <f>SUM(E23,E24,E25,E26,E32,E33)</f>
        <v>0</v>
      </c>
      <c r="F34" s="96">
        <f t="shared" si="0"/>
        <v>200000</v>
      </c>
      <c r="G34" s="96"/>
      <c r="H34" s="27"/>
      <c r="I34" s="27">
        <f>SUM(F34:F34:H34)</f>
        <v>200000</v>
      </c>
    </row>
    <row r="35" spans="1:9" ht="15" customHeight="1">
      <c r="A35" s="13" t="s">
        <v>241</v>
      </c>
      <c r="B35" s="6" t="s">
        <v>242</v>
      </c>
      <c r="C35" s="96"/>
      <c r="D35" s="96"/>
      <c r="E35" s="96"/>
      <c r="F35" s="96">
        <f t="shared" si="0"/>
        <v>0</v>
      </c>
      <c r="G35" s="96"/>
      <c r="H35" s="27"/>
      <c r="I35" s="27">
        <f>SUM(F35:F35:H35)</f>
        <v>0</v>
      </c>
    </row>
    <row r="36" spans="1:9" ht="15" customHeight="1">
      <c r="A36" s="13" t="s">
        <v>418</v>
      </c>
      <c r="B36" s="6" t="s">
        <v>243</v>
      </c>
      <c r="C36" s="96"/>
      <c r="D36" s="96"/>
      <c r="E36" s="96"/>
      <c r="F36" s="96">
        <f t="shared" si="0"/>
        <v>0</v>
      </c>
      <c r="G36" s="96"/>
      <c r="H36" s="27"/>
      <c r="I36" s="27">
        <f>SUM(F36:F36:H36)</f>
        <v>0</v>
      </c>
    </row>
    <row r="37" spans="1:9" ht="15" customHeight="1">
      <c r="A37" s="13" t="s">
        <v>419</v>
      </c>
      <c r="B37" s="6" t="s">
        <v>244</v>
      </c>
      <c r="C37" s="96">
        <v>100000</v>
      </c>
      <c r="D37" s="96"/>
      <c r="E37" s="96"/>
      <c r="F37" s="96">
        <f t="shared" si="0"/>
        <v>100000</v>
      </c>
      <c r="G37" s="96"/>
      <c r="H37" s="27"/>
      <c r="I37" s="27">
        <f>SUM(F37:F37:H37)</f>
        <v>100000</v>
      </c>
    </row>
    <row r="38" spans="1:9" ht="15" customHeight="1">
      <c r="A38" s="13" t="s">
        <v>420</v>
      </c>
      <c r="B38" s="6" t="s">
        <v>245</v>
      </c>
      <c r="C38" s="96"/>
      <c r="D38" s="96"/>
      <c r="E38" s="96"/>
      <c r="F38" s="96">
        <f t="shared" si="0"/>
        <v>0</v>
      </c>
      <c r="G38" s="96"/>
      <c r="H38" s="27"/>
      <c r="I38" s="27">
        <f>SUM(F38:F38:H38)</f>
        <v>0</v>
      </c>
    </row>
    <row r="39" spans="1:9" ht="15" customHeight="1">
      <c r="A39" s="13" t="s">
        <v>246</v>
      </c>
      <c r="B39" s="6" t="s">
        <v>247</v>
      </c>
      <c r="C39" s="96"/>
      <c r="D39" s="96"/>
      <c r="E39" s="96"/>
      <c r="F39" s="96">
        <f t="shared" si="0"/>
        <v>0</v>
      </c>
      <c r="G39" s="96"/>
      <c r="H39" s="27"/>
      <c r="I39" s="27">
        <f>SUM(F39:F39:H39)</f>
        <v>0</v>
      </c>
    </row>
    <row r="40" spans="1:9" ht="15" customHeight="1">
      <c r="A40" s="13" t="s">
        <v>248</v>
      </c>
      <c r="B40" s="6" t="s">
        <v>249</v>
      </c>
      <c r="C40" s="96"/>
      <c r="D40" s="96"/>
      <c r="E40" s="96"/>
      <c r="F40" s="96">
        <f t="shared" si="0"/>
        <v>0</v>
      </c>
      <c r="G40" s="96"/>
      <c r="H40" s="27"/>
      <c r="I40" s="27">
        <f>SUM(F40:F40:H40)</f>
        <v>0</v>
      </c>
    </row>
    <row r="41" spans="1:9" ht="15" customHeight="1">
      <c r="A41" s="13" t="s">
        <v>250</v>
      </c>
      <c r="B41" s="6" t="s">
        <v>251</v>
      </c>
      <c r="C41" s="96"/>
      <c r="D41" s="96"/>
      <c r="E41" s="96"/>
      <c r="F41" s="96">
        <f t="shared" si="0"/>
        <v>0</v>
      </c>
      <c r="G41" s="96"/>
      <c r="H41" s="27"/>
      <c r="I41" s="27">
        <f>SUM(F41:F41:H41)</f>
        <v>0</v>
      </c>
    </row>
    <row r="42" spans="1:9" ht="15" customHeight="1">
      <c r="A42" s="13" t="s">
        <v>421</v>
      </c>
      <c r="B42" s="6" t="s">
        <v>252</v>
      </c>
      <c r="C42" s="96">
        <v>27000</v>
      </c>
      <c r="D42" s="96"/>
      <c r="E42" s="96"/>
      <c r="F42" s="96">
        <f t="shared" si="0"/>
        <v>27000</v>
      </c>
      <c r="G42" s="96"/>
      <c r="H42" s="27"/>
      <c r="I42" s="27">
        <f>SUM(F42:F42:H42)</f>
        <v>27000</v>
      </c>
    </row>
    <row r="43" spans="1:9" ht="15" customHeight="1">
      <c r="A43" s="13" t="s">
        <v>422</v>
      </c>
      <c r="B43" s="6" t="s">
        <v>253</v>
      </c>
      <c r="C43" s="96"/>
      <c r="D43" s="96"/>
      <c r="E43" s="96"/>
      <c r="F43" s="96">
        <f t="shared" si="0"/>
        <v>0</v>
      </c>
      <c r="G43" s="96"/>
      <c r="H43" s="27"/>
      <c r="I43" s="27">
        <f>SUM(F43:F43:H43)</f>
        <v>0</v>
      </c>
    </row>
    <row r="44" spans="1:9" ht="15" customHeight="1">
      <c r="A44" s="13" t="s">
        <v>423</v>
      </c>
      <c r="B44" s="6" t="s">
        <v>254</v>
      </c>
      <c r="C44" s="96"/>
      <c r="D44" s="96"/>
      <c r="E44" s="96"/>
      <c r="F44" s="96">
        <f t="shared" si="0"/>
        <v>0</v>
      </c>
      <c r="G44" s="96"/>
      <c r="H44" s="27"/>
      <c r="I44" s="27">
        <f>SUM(F44:F44:H44)</f>
        <v>0</v>
      </c>
    </row>
    <row r="45" spans="1:9" ht="15" customHeight="1">
      <c r="A45" s="48" t="s">
        <v>445</v>
      </c>
      <c r="B45" s="49" t="s">
        <v>255</v>
      </c>
      <c r="C45" s="96">
        <f>SUM(C35:C44)</f>
        <v>127000</v>
      </c>
      <c r="D45" s="96">
        <f>SUM(D35:D44)</f>
        <v>0</v>
      </c>
      <c r="E45" s="96">
        <f>SUM(E35:E44)</f>
        <v>0</v>
      </c>
      <c r="F45" s="96">
        <f t="shared" si="0"/>
        <v>127000</v>
      </c>
      <c r="G45" s="96"/>
      <c r="H45" s="27"/>
      <c r="I45" s="27">
        <f>SUM(F45:F45:H45)</f>
        <v>127000</v>
      </c>
    </row>
    <row r="46" spans="1:9" ht="15" customHeight="1">
      <c r="A46" s="13" t="s">
        <v>264</v>
      </c>
      <c r="B46" s="6" t="s">
        <v>265</v>
      </c>
      <c r="C46" s="96"/>
      <c r="D46" s="96"/>
      <c r="E46" s="96"/>
      <c r="F46" s="96">
        <f t="shared" si="0"/>
        <v>0</v>
      </c>
      <c r="G46" s="96"/>
      <c r="H46" s="27"/>
      <c r="I46" s="27">
        <f>SUM(F46:F46:H46)</f>
        <v>0</v>
      </c>
    </row>
    <row r="47" spans="1:9" ht="15" customHeight="1">
      <c r="A47" s="5" t="s">
        <v>427</v>
      </c>
      <c r="B47" s="6" t="s">
        <v>266</v>
      </c>
      <c r="C47" s="96"/>
      <c r="D47" s="96"/>
      <c r="E47" s="96"/>
      <c r="F47" s="96">
        <f t="shared" si="0"/>
        <v>0</v>
      </c>
      <c r="G47" s="96"/>
      <c r="H47" s="27"/>
      <c r="I47" s="27">
        <f>SUM(F47:F47:H47)</f>
        <v>0</v>
      </c>
    </row>
    <row r="48" spans="1:9" ht="15" customHeight="1">
      <c r="A48" s="13" t="s">
        <v>428</v>
      </c>
      <c r="B48" s="6" t="s">
        <v>267</v>
      </c>
      <c r="C48" s="96"/>
      <c r="D48" s="96"/>
      <c r="E48" s="96"/>
      <c r="F48" s="96">
        <f t="shared" si="0"/>
        <v>0</v>
      </c>
      <c r="G48" s="96"/>
      <c r="H48" s="27"/>
      <c r="I48" s="27">
        <f>SUM(F48:F48:H48)</f>
        <v>0</v>
      </c>
    </row>
    <row r="49" spans="1:9" ht="15" customHeight="1">
      <c r="A49" s="39" t="s">
        <v>447</v>
      </c>
      <c r="B49" s="49" t="s">
        <v>268</v>
      </c>
      <c r="C49" s="96">
        <f>SUM(C46:C48)</f>
        <v>0</v>
      </c>
      <c r="D49" s="96">
        <f>SUM(D46:D48)</f>
        <v>0</v>
      </c>
      <c r="E49" s="96">
        <f>SUM(E46:E48)</f>
        <v>0</v>
      </c>
      <c r="F49" s="96">
        <f t="shared" si="0"/>
        <v>0</v>
      </c>
      <c r="G49" s="96"/>
      <c r="H49" s="27"/>
      <c r="I49" s="27">
        <f>SUM(F49:F49:H49)</f>
        <v>0</v>
      </c>
    </row>
    <row r="50" spans="1:9" ht="15" customHeight="1">
      <c r="A50" s="56" t="s">
        <v>509</v>
      </c>
      <c r="B50" s="61"/>
      <c r="C50" s="96">
        <f>SUM(C49,C45,C34,C20)</f>
        <v>327000</v>
      </c>
      <c r="D50" s="96">
        <f>SUM(D49,D45,D34,D20)</f>
        <v>0</v>
      </c>
      <c r="E50" s="96">
        <f>SUM(E49,E45,E34,E20)</f>
        <v>0</v>
      </c>
      <c r="F50" s="96">
        <f t="shared" si="0"/>
        <v>327000</v>
      </c>
      <c r="G50" s="96"/>
      <c r="H50" s="27"/>
      <c r="I50" s="27">
        <f>SUM(F50:F50:H50)</f>
        <v>327000</v>
      </c>
    </row>
    <row r="51" spans="1:9" ht="15" customHeight="1">
      <c r="A51" s="5" t="s">
        <v>210</v>
      </c>
      <c r="B51" s="6" t="s">
        <v>211</v>
      </c>
      <c r="C51" s="96"/>
      <c r="D51" s="96"/>
      <c r="E51" s="96"/>
      <c r="F51" s="96">
        <f t="shared" si="0"/>
        <v>0</v>
      </c>
      <c r="G51" s="96"/>
      <c r="H51" s="27"/>
      <c r="I51" s="27">
        <f>SUM(F51:F51:H51)</f>
        <v>0</v>
      </c>
    </row>
    <row r="52" spans="1:9" ht="15" customHeight="1">
      <c r="A52" s="5" t="s">
        <v>212</v>
      </c>
      <c r="B52" s="6" t="s">
        <v>213</v>
      </c>
      <c r="C52" s="96"/>
      <c r="D52" s="96"/>
      <c r="E52" s="96"/>
      <c r="F52" s="96">
        <f t="shared" si="0"/>
        <v>0</v>
      </c>
      <c r="G52" s="96"/>
      <c r="H52" s="27"/>
      <c r="I52" s="27">
        <f>SUM(F52:F52:H52)</f>
        <v>0</v>
      </c>
    </row>
    <row r="53" spans="1:9" ht="15" customHeight="1">
      <c r="A53" s="5" t="s">
        <v>405</v>
      </c>
      <c r="B53" s="6" t="s">
        <v>214</v>
      </c>
      <c r="C53" s="96"/>
      <c r="D53" s="96"/>
      <c r="E53" s="96"/>
      <c r="F53" s="96">
        <f t="shared" si="0"/>
        <v>0</v>
      </c>
      <c r="G53" s="96"/>
      <c r="H53" s="27"/>
      <c r="I53" s="27">
        <f>SUM(F53:F53:H53)</f>
        <v>0</v>
      </c>
    </row>
    <row r="54" spans="1:9" ht="15" customHeight="1">
      <c r="A54" s="5" t="s">
        <v>406</v>
      </c>
      <c r="B54" s="6" t="s">
        <v>215</v>
      </c>
      <c r="C54" s="96"/>
      <c r="D54" s="96"/>
      <c r="E54" s="96"/>
      <c r="F54" s="96">
        <f t="shared" si="0"/>
        <v>0</v>
      </c>
      <c r="G54" s="96"/>
      <c r="H54" s="27"/>
      <c r="I54" s="27">
        <f>SUM(F54:F54:H54)</f>
        <v>0</v>
      </c>
    </row>
    <row r="55" spans="1:9" ht="15" customHeight="1">
      <c r="A55" s="5" t="s">
        <v>407</v>
      </c>
      <c r="B55" s="6" t="s">
        <v>216</v>
      </c>
      <c r="C55" s="96"/>
      <c r="D55" s="96"/>
      <c r="E55" s="96"/>
      <c r="F55" s="96">
        <f t="shared" si="0"/>
        <v>0</v>
      </c>
      <c r="G55" s="96"/>
      <c r="H55" s="27"/>
      <c r="I55" s="27">
        <f>SUM(F55:F55:H55)</f>
        <v>0</v>
      </c>
    </row>
    <row r="56" spans="1:9" ht="15" customHeight="1">
      <c r="A56" s="39" t="s">
        <v>441</v>
      </c>
      <c r="B56" s="49" t="s">
        <v>217</v>
      </c>
      <c r="C56" s="96">
        <f>SUM(C51:C55)</f>
        <v>0</v>
      </c>
      <c r="D56" s="96">
        <f>SUM(D51:D55)</f>
        <v>0</v>
      </c>
      <c r="E56" s="96">
        <f>SUM(E51:E55)</f>
        <v>0</v>
      </c>
      <c r="F56" s="96">
        <f t="shared" si="0"/>
        <v>0</v>
      </c>
      <c r="G56" s="96"/>
      <c r="H56" s="27"/>
      <c r="I56" s="27">
        <f>SUM(F56:F56:H56)</f>
        <v>0</v>
      </c>
    </row>
    <row r="57" spans="1:9" ht="15" customHeight="1">
      <c r="A57" s="13" t="s">
        <v>424</v>
      </c>
      <c r="B57" s="6" t="s">
        <v>256</v>
      </c>
      <c r="C57" s="96"/>
      <c r="D57" s="96"/>
      <c r="E57" s="96"/>
      <c r="F57" s="96">
        <f t="shared" si="0"/>
        <v>0</v>
      </c>
      <c r="G57" s="96"/>
      <c r="H57" s="27"/>
      <c r="I57" s="27">
        <f>SUM(F57:F57:H57)</f>
        <v>0</v>
      </c>
    </row>
    <row r="58" spans="1:9" ht="15" customHeight="1">
      <c r="A58" s="13" t="s">
        <v>425</v>
      </c>
      <c r="B58" s="6" t="s">
        <v>257</v>
      </c>
      <c r="C58" s="96"/>
      <c r="D58" s="96"/>
      <c r="E58" s="96"/>
      <c r="F58" s="96">
        <f t="shared" si="0"/>
        <v>0</v>
      </c>
      <c r="G58" s="96"/>
      <c r="H58" s="27"/>
      <c r="I58" s="27">
        <f>SUM(F58:F58:H58)</f>
        <v>0</v>
      </c>
    </row>
    <row r="59" spans="1:9" ht="15" customHeight="1">
      <c r="A59" s="13" t="s">
        <v>258</v>
      </c>
      <c r="B59" s="6" t="s">
        <v>259</v>
      </c>
      <c r="C59" s="96"/>
      <c r="D59" s="96"/>
      <c r="E59" s="96"/>
      <c r="F59" s="96">
        <f t="shared" si="0"/>
        <v>0</v>
      </c>
      <c r="G59" s="96"/>
      <c r="H59" s="27"/>
      <c r="I59" s="27">
        <f>SUM(F59:F59:H59)</f>
        <v>0</v>
      </c>
    </row>
    <row r="60" spans="1:9" ht="15" customHeight="1">
      <c r="A60" s="13" t="s">
        <v>426</v>
      </c>
      <c r="B60" s="6" t="s">
        <v>260</v>
      </c>
      <c r="C60" s="96"/>
      <c r="D60" s="96"/>
      <c r="E60" s="96"/>
      <c r="F60" s="96">
        <f t="shared" si="0"/>
        <v>0</v>
      </c>
      <c r="G60" s="96"/>
      <c r="H60" s="27"/>
      <c r="I60" s="27">
        <f>SUM(F60:F60:H60)</f>
        <v>0</v>
      </c>
    </row>
    <row r="61" spans="1:9" ht="15" customHeight="1">
      <c r="A61" s="13" t="s">
        <v>261</v>
      </c>
      <c r="B61" s="6" t="s">
        <v>262</v>
      </c>
      <c r="C61" s="96"/>
      <c r="D61" s="96"/>
      <c r="E61" s="96"/>
      <c r="F61" s="96">
        <f t="shared" si="0"/>
        <v>0</v>
      </c>
      <c r="G61" s="96"/>
      <c r="H61" s="27"/>
      <c r="I61" s="27">
        <f>SUM(F61:F61:H61)</f>
        <v>0</v>
      </c>
    </row>
    <row r="62" spans="1:9" ht="15" customHeight="1">
      <c r="A62" s="39" t="s">
        <v>446</v>
      </c>
      <c r="B62" s="49" t="s">
        <v>263</v>
      </c>
      <c r="C62" s="96">
        <f>SUM(C57:C61)</f>
        <v>0</v>
      </c>
      <c r="D62" s="96">
        <f>SUM(D57:D61)</f>
        <v>0</v>
      </c>
      <c r="E62" s="96">
        <f>SUM(E57:E61)</f>
        <v>0</v>
      </c>
      <c r="F62" s="96">
        <f t="shared" si="0"/>
        <v>0</v>
      </c>
      <c r="G62" s="96"/>
      <c r="H62" s="27"/>
      <c r="I62" s="27">
        <f>SUM(F62:F62:H62)</f>
        <v>0</v>
      </c>
    </row>
    <row r="63" spans="1:9" ht="15" customHeight="1">
      <c r="A63" s="13" t="s">
        <v>269</v>
      </c>
      <c r="B63" s="6" t="s">
        <v>270</v>
      </c>
      <c r="C63" s="96"/>
      <c r="D63" s="96"/>
      <c r="E63" s="96"/>
      <c r="F63" s="96">
        <f t="shared" si="0"/>
        <v>0</v>
      </c>
      <c r="G63" s="96"/>
      <c r="H63" s="27"/>
      <c r="I63" s="27">
        <f>SUM(F63:F63:H63)</f>
        <v>0</v>
      </c>
    </row>
    <row r="64" spans="1:9" ht="15" customHeight="1">
      <c r="A64" s="5" t="s">
        <v>429</v>
      </c>
      <c r="B64" s="6" t="s">
        <v>271</v>
      </c>
      <c r="C64" s="96"/>
      <c r="D64" s="96"/>
      <c r="E64" s="96"/>
      <c r="F64" s="96">
        <f t="shared" si="0"/>
        <v>0</v>
      </c>
      <c r="G64" s="96"/>
      <c r="H64" s="27"/>
      <c r="I64" s="27">
        <f>SUM(F64:F64:H64)</f>
        <v>0</v>
      </c>
    </row>
    <row r="65" spans="1:9" ht="15" customHeight="1">
      <c r="A65" s="13" t="s">
        <v>430</v>
      </c>
      <c r="B65" s="6" t="s">
        <v>272</v>
      </c>
      <c r="C65" s="96"/>
      <c r="D65" s="96"/>
      <c r="E65" s="96"/>
      <c r="F65" s="96">
        <f t="shared" si="0"/>
        <v>0</v>
      </c>
      <c r="G65" s="96"/>
      <c r="H65" s="27"/>
      <c r="I65" s="27">
        <f>SUM(F65:F65:H65)</f>
        <v>0</v>
      </c>
    </row>
    <row r="66" spans="1:9" ht="15" customHeight="1">
      <c r="A66" s="39" t="s">
        <v>449</v>
      </c>
      <c r="B66" s="49" t="s">
        <v>273</v>
      </c>
      <c r="C66" s="96">
        <f>SUM(C63:C65)</f>
        <v>0</v>
      </c>
      <c r="D66" s="96">
        <f>SUM(D63:D65)</f>
        <v>0</v>
      </c>
      <c r="E66" s="96">
        <f>SUM(E63:E65)</f>
        <v>0</v>
      </c>
      <c r="F66" s="96">
        <f t="shared" si="0"/>
        <v>0</v>
      </c>
      <c r="G66" s="96"/>
      <c r="H66" s="27"/>
      <c r="I66" s="27">
        <f>SUM(F66:F66:H66)</f>
        <v>0</v>
      </c>
    </row>
    <row r="67" spans="1:9" ht="15" customHeight="1">
      <c r="A67" s="56" t="s">
        <v>508</v>
      </c>
      <c r="B67" s="61"/>
      <c r="C67" s="96">
        <f>SUM(C66,C62,C56)</f>
        <v>0</v>
      </c>
      <c r="D67" s="96">
        <f>SUM(D66,D62,D56)</f>
        <v>0</v>
      </c>
      <c r="E67" s="96">
        <f>SUM(E66,E62,E56)</f>
        <v>0</v>
      </c>
      <c r="F67" s="96">
        <f t="shared" si="0"/>
        <v>0</v>
      </c>
      <c r="G67" s="96"/>
      <c r="H67" s="27"/>
      <c r="I67" s="27">
        <f>SUM(F67:F67:H67)</f>
        <v>0</v>
      </c>
    </row>
    <row r="68" spans="1:9" ht="15.75">
      <c r="A68" s="46" t="s">
        <v>448</v>
      </c>
      <c r="B68" s="35" t="s">
        <v>274</v>
      </c>
      <c r="C68" s="96">
        <f>SUM(C67,C50)</f>
        <v>327000</v>
      </c>
      <c r="D68" s="96">
        <f>SUM(D67,D50)</f>
        <v>0</v>
      </c>
      <c r="E68" s="96">
        <f>SUM(E67,E50)</f>
        <v>0</v>
      </c>
      <c r="F68" s="96">
        <f t="shared" si="0"/>
        <v>327000</v>
      </c>
      <c r="G68" s="96"/>
      <c r="H68" s="27"/>
      <c r="I68" s="27">
        <f>SUM(F68:F68:H68)</f>
        <v>327000</v>
      </c>
    </row>
    <row r="69" spans="1:9" ht="15.75">
      <c r="A69" s="60" t="s">
        <v>558</v>
      </c>
      <c r="B69" s="59"/>
      <c r="C69" s="96">
        <f>C50-'1.4 hivatal'!C75</f>
        <v>-98493151</v>
      </c>
      <c r="D69" s="96">
        <f>D50-'1.4 hivatal'!D75</f>
        <v>-537464</v>
      </c>
      <c r="E69" s="96">
        <f>E50-'1.4 hivatal'!E75</f>
        <v>0</v>
      </c>
      <c r="F69" s="96">
        <f t="shared" si="0"/>
        <v>-99030615</v>
      </c>
      <c r="G69" s="96"/>
      <c r="H69" s="27"/>
      <c r="I69" s="27">
        <f>SUM(F69:F69:H69)</f>
        <v>-99030615</v>
      </c>
    </row>
    <row r="70" spans="1:9" ht="15.75">
      <c r="A70" s="60" t="s">
        <v>559</v>
      </c>
      <c r="B70" s="59"/>
      <c r="C70" s="96">
        <f>C67-'1.4 hivatal'!C98</f>
        <v>-2405130</v>
      </c>
      <c r="D70" s="96">
        <f>D67-'1.4 hivatal'!D98</f>
        <v>0</v>
      </c>
      <c r="E70" s="96">
        <f>E67-'1.4 hivatal'!E98</f>
        <v>0</v>
      </c>
      <c r="F70" s="96">
        <f t="shared" si="0"/>
        <v>-2405130</v>
      </c>
      <c r="G70" s="96"/>
      <c r="H70" s="27"/>
      <c r="I70" s="27">
        <f>SUM(F70:F70:H70)</f>
        <v>-2405130</v>
      </c>
    </row>
    <row r="71" spans="1:9" ht="15">
      <c r="A71" s="37" t="s">
        <v>431</v>
      </c>
      <c r="B71" s="5" t="s">
        <v>275</v>
      </c>
      <c r="C71" s="96"/>
      <c r="D71" s="96"/>
      <c r="E71" s="96"/>
      <c r="F71" s="96">
        <f t="shared" si="0"/>
        <v>0</v>
      </c>
      <c r="G71" s="96"/>
      <c r="H71" s="27"/>
      <c r="I71" s="27">
        <f>SUM(F71:F71:H71)</f>
        <v>0</v>
      </c>
    </row>
    <row r="72" spans="1:9" ht="15">
      <c r="A72" s="13" t="s">
        <v>276</v>
      </c>
      <c r="B72" s="5" t="s">
        <v>277</v>
      </c>
      <c r="C72" s="96"/>
      <c r="D72" s="96"/>
      <c r="E72" s="96"/>
      <c r="F72" s="96">
        <f t="shared" si="0"/>
        <v>0</v>
      </c>
      <c r="G72" s="96"/>
      <c r="H72" s="27"/>
      <c r="I72" s="27">
        <f>SUM(F72:F72:H72)</f>
        <v>0</v>
      </c>
    </row>
    <row r="73" spans="1:9" ht="15">
      <c r="A73" s="37" t="s">
        <v>432</v>
      </c>
      <c r="B73" s="5" t="s">
        <v>278</v>
      </c>
      <c r="C73" s="96"/>
      <c r="D73" s="96"/>
      <c r="E73" s="96"/>
      <c r="F73" s="96">
        <f aca="true" t="shared" si="1" ref="F73:F98">SUM(C73:E73)</f>
        <v>0</v>
      </c>
      <c r="G73" s="96"/>
      <c r="H73" s="27"/>
      <c r="I73" s="27">
        <f>SUM(F73:F73:H73)</f>
        <v>0</v>
      </c>
    </row>
    <row r="74" spans="1:9" ht="15">
      <c r="A74" s="15" t="s">
        <v>450</v>
      </c>
      <c r="B74" s="7" t="s">
        <v>279</v>
      </c>
      <c r="C74" s="96">
        <f>SUM(C71:C73)</f>
        <v>0</v>
      </c>
      <c r="D74" s="96">
        <f>SUM(D71:D73)</f>
        <v>0</v>
      </c>
      <c r="E74" s="96">
        <f>SUM(E71:E73)</f>
        <v>0</v>
      </c>
      <c r="F74" s="96">
        <f t="shared" si="1"/>
        <v>0</v>
      </c>
      <c r="G74" s="96"/>
      <c r="H74" s="27">
        <f>SUM(H71:H73)</f>
        <v>0</v>
      </c>
      <c r="I74" s="27">
        <f>SUM(F74:F74:H74)</f>
        <v>0</v>
      </c>
    </row>
    <row r="75" spans="1:9" ht="15">
      <c r="A75" s="13" t="s">
        <v>433</v>
      </c>
      <c r="B75" s="5" t="s">
        <v>280</v>
      </c>
      <c r="C75" s="96"/>
      <c r="D75" s="96"/>
      <c r="E75" s="96"/>
      <c r="F75" s="96">
        <f t="shared" si="1"/>
        <v>0</v>
      </c>
      <c r="G75" s="96"/>
      <c r="H75" s="27"/>
      <c r="I75" s="27">
        <f>SUM(F75:F75:H75)</f>
        <v>0</v>
      </c>
    </row>
    <row r="76" spans="1:9" ht="15">
      <c r="A76" s="37" t="s">
        <v>281</v>
      </c>
      <c r="B76" s="5" t="s">
        <v>282</v>
      </c>
      <c r="C76" s="96"/>
      <c r="D76" s="96"/>
      <c r="E76" s="96"/>
      <c r="F76" s="96">
        <f t="shared" si="1"/>
        <v>0</v>
      </c>
      <c r="G76" s="96"/>
      <c r="H76" s="27"/>
      <c r="I76" s="27">
        <f>SUM(F76:F76:H76)</f>
        <v>0</v>
      </c>
    </row>
    <row r="77" spans="1:9" ht="15">
      <c r="A77" s="13" t="s">
        <v>434</v>
      </c>
      <c r="B77" s="5" t="s">
        <v>283</v>
      </c>
      <c r="C77" s="96"/>
      <c r="D77" s="96"/>
      <c r="E77" s="96"/>
      <c r="F77" s="96">
        <f t="shared" si="1"/>
        <v>0</v>
      </c>
      <c r="G77" s="96"/>
      <c r="H77" s="27"/>
      <c r="I77" s="27">
        <f>SUM(F77:F77:H77)</f>
        <v>0</v>
      </c>
    </row>
    <row r="78" spans="1:9" ht="15">
      <c r="A78" s="37" t="s">
        <v>284</v>
      </c>
      <c r="B78" s="5" t="s">
        <v>285</v>
      </c>
      <c r="C78" s="96"/>
      <c r="D78" s="96"/>
      <c r="E78" s="96"/>
      <c r="F78" s="96">
        <f t="shared" si="1"/>
        <v>0</v>
      </c>
      <c r="G78" s="96"/>
      <c r="H78" s="27"/>
      <c r="I78" s="27">
        <f>SUM(F78:F78:H78)</f>
        <v>0</v>
      </c>
    </row>
    <row r="79" spans="1:9" ht="15">
      <c r="A79" s="14" t="s">
        <v>451</v>
      </c>
      <c r="B79" s="7" t="s">
        <v>286</v>
      </c>
      <c r="C79" s="96">
        <f>SUM(C75:C78)</f>
        <v>0</v>
      </c>
      <c r="D79" s="96">
        <f>SUM(D75:D78)</f>
        <v>0</v>
      </c>
      <c r="E79" s="96">
        <f>SUM(E75:E78)</f>
        <v>0</v>
      </c>
      <c r="F79" s="96">
        <f t="shared" si="1"/>
        <v>0</v>
      </c>
      <c r="G79" s="96"/>
      <c r="H79" s="27">
        <f>SUM(H75:H78)</f>
        <v>0</v>
      </c>
      <c r="I79" s="27">
        <f>SUM(F79:F79:H79)</f>
        <v>0</v>
      </c>
    </row>
    <row r="80" spans="1:9" ht="15">
      <c r="A80" s="5" t="s">
        <v>556</v>
      </c>
      <c r="B80" s="5" t="s">
        <v>287</v>
      </c>
      <c r="C80" s="96">
        <v>41376</v>
      </c>
      <c r="D80" s="96"/>
      <c r="E80" s="96"/>
      <c r="F80" s="96">
        <f t="shared" si="1"/>
        <v>41376</v>
      </c>
      <c r="G80" s="96"/>
      <c r="H80" s="27">
        <v>1832000</v>
      </c>
      <c r="I80" s="27">
        <f>SUM(F80:F80:H80)</f>
        <v>1873376</v>
      </c>
    </row>
    <row r="81" spans="1:9" ht="15">
      <c r="A81" s="5" t="s">
        <v>557</v>
      </c>
      <c r="B81" s="5" t="s">
        <v>287</v>
      </c>
      <c r="C81" s="96"/>
      <c r="D81" s="96"/>
      <c r="E81" s="96"/>
      <c r="F81" s="96">
        <f t="shared" si="1"/>
        <v>0</v>
      </c>
      <c r="G81" s="96"/>
      <c r="H81" s="27"/>
      <c r="I81" s="27">
        <f>SUM(F81:F81:H81)</f>
        <v>0</v>
      </c>
    </row>
    <row r="82" spans="1:9" ht="15">
      <c r="A82" s="5" t="s">
        <v>554</v>
      </c>
      <c r="B82" s="5" t="s">
        <v>288</v>
      </c>
      <c r="C82" s="96"/>
      <c r="D82" s="96"/>
      <c r="E82" s="96"/>
      <c r="F82" s="96">
        <f t="shared" si="1"/>
        <v>0</v>
      </c>
      <c r="G82" s="96"/>
      <c r="H82" s="27"/>
      <c r="I82" s="27">
        <f>SUM(F82:F82:H82)</f>
        <v>0</v>
      </c>
    </row>
    <row r="83" spans="1:9" ht="15">
      <c r="A83" s="5" t="s">
        <v>555</v>
      </c>
      <c r="B83" s="5" t="s">
        <v>288</v>
      </c>
      <c r="C83" s="96"/>
      <c r="D83" s="96"/>
      <c r="E83" s="96"/>
      <c r="F83" s="96">
        <f t="shared" si="1"/>
        <v>0</v>
      </c>
      <c r="G83" s="96"/>
      <c r="H83" s="27"/>
      <c r="I83" s="27">
        <f>SUM(F83:F83:H83)</f>
        <v>0</v>
      </c>
    </row>
    <row r="84" spans="1:9" ht="15">
      <c r="A84" s="7" t="s">
        <v>452</v>
      </c>
      <c r="B84" s="7" t="s">
        <v>289</v>
      </c>
      <c r="C84" s="96">
        <f>SUM(C80:C83)</f>
        <v>41376</v>
      </c>
      <c r="D84" s="96">
        <f>SUM(D80:D83)</f>
        <v>0</v>
      </c>
      <c r="E84" s="96">
        <f>SUM(E80:E83)</f>
        <v>0</v>
      </c>
      <c r="F84" s="96">
        <f t="shared" si="1"/>
        <v>41376</v>
      </c>
      <c r="G84" s="96"/>
      <c r="H84" s="96">
        <f>SUM(H80:H83)</f>
        <v>1832000</v>
      </c>
      <c r="I84" s="27">
        <f>SUM(F84:F84:H84)</f>
        <v>1873376</v>
      </c>
    </row>
    <row r="85" spans="1:9" ht="15">
      <c r="A85" s="37" t="s">
        <v>290</v>
      </c>
      <c r="B85" s="5" t="s">
        <v>291</v>
      </c>
      <c r="C85" s="96"/>
      <c r="D85" s="96"/>
      <c r="E85" s="96"/>
      <c r="F85" s="96">
        <f t="shared" si="1"/>
        <v>0</v>
      </c>
      <c r="G85" s="96"/>
      <c r="H85" s="27"/>
      <c r="I85" s="27">
        <f>SUM(F85:F85:H85)</f>
        <v>0</v>
      </c>
    </row>
    <row r="86" spans="1:9" ht="15">
      <c r="A86" s="37" t="s">
        <v>292</v>
      </c>
      <c r="B86" s="5" t="s">
        <v>293</v>
      </c>
      <c r="C86" s="96"/>
      <c r="D86" s="96"/>
      <c r="E86" s="96"/>
      <c r="F86" s="96">
        <f t="shared" si="1"/>
        <v>0</v>
      </c>
      <c r="G86" s="96"/>
      <c r="H86" s="27"/>
      <c r="I86" s="27">
        <f>SUM(F86:F86:H86)</f>
        <v>0</v>
      </c>
    </row>
    <row r="87" spans="1:9" ht="15">
      <c r="A87" s="37" t="s">
        <v>294</v>
      </c>
      <c r="B87" s="5" t="s">
        <v>295</v>
      </c>
      <c r="C87" s="96">
        <v>100856905</v>
      </c>
      <c r="D87" s="96">
        <v>537464</v>
      </c>
      <c r="E87" s="96"/>
      <c r="F87" s="96">
        <f t="shared" si="1"/>
        <v>101394369</v>
      </c>
      <c r="G87" s="96">
        <v>150000</v>
      </c>
      <c r="H87" s="27"/>
      <c r="I87" s="27">
        <f>SUM(F87:F87:H87)</f>
        <v>101544369</v>
      </c>
    </row>
    <row r="88" spans="1:9" ht="15">
      <c r="A88" s="37" t="s">
        <v>296</v>
      </c>
      <c r="B88" s="5" t="s">
        <v>297</v>
      </c>
      <c r="C88" s="96"/>
      <c r="D88" s="96"/>
      <c r="E88" s="96"/>
      <c r="F88" s="96">
        <f t="shared" si="1"/>
        <v>0</v>
      </c>
      <c r="G88" s="96"/>
      <c r="H88" s="27"/>
      <c r="I88" s="27">
        <f>SUM(F88:F88:H88)</f>
        <v>0</v>
      </c>
    </row>
    <row r="89" spans="1:9" ht="15">
      <c r="A89" s="13" t="s">
        <v>435</v>
      </c>
      <c r="B89" s="5" t="s">
        <v>298</v>
      </c>
      <c r="C89" s="96"/>
      <c r="D89" s="96"/>
      <c r="E89" s="96"/>
      <c r="F89" s="96">
        <f t="shared" si="1"/>
        <v>0</v>
      </c>
      <c r="G89" s="96"/>
      <c r="H89" s="27"/>
      <c r="I89" s="27">
        <f>SUM(F89:F89:H89)</f>
        <v>0</v>
      </c>
    </row>
    <row r="90" spans="1:9" ht="15">
      <c r="A90" s="15" t="s">
        <v>453</v>
      </c>
      <c r="B90" s="7" t="s">
        <v>299</v>
      </c>
      <c r="C90" s="96">
        <f>SUM(C85:C89,C84,C79,C74)</f>
        <v>100898281</v>
      </c>
      <c r="D90" s="96">
        <f>SUM(D85:D89,D84,D79,D74)</f>
        <v>537464</v>
      </c>
      <c r="E90" s="96">
        <f>SUM(E85:E89,E84,E79,E74)</f>
        <v>0</v>
      </c>
      <c r="F90" s="96">
        <f t="shared" si="1"/>
        <v>101435745</v>
      </c>
      <c r="G90" s="102">
        <f>SUM(G85:G89,G84,G79,G74)</f>
        <v>150000</v>
      </c>
      <c r="H90" s="102">
        <f>SUM(H85:H89,H84,H79,H74)</f>
        <v>1832000</v>
      </c>
      <c r="I90" s="27">
        <f>SUM(F90:F90:H90)</f>
        <v>103417745</v>
      </c>
    </row>
    <row r="91" spans="1:9" ht="15">
      <c r="A91" s="13" t="s">
        <v>300</v>
      </c>
      <c r="B91" s="5" t="s">
        <v>301</v>
      </c>
      <c r="C91" s="96"/>
      <c r="D91" s="96"/>
      <c r="E91" s="96"/>
      <c r="F91" s="96">
        <f t="shared" si="1"/>
        <v>0</v>
      </c>
      <c r="G91" s="96"/>
      <c r="H91" s="27"/>
      <c r="I91" s="27">
        <f>SUM(F91:F91:H91)</f>
        <v>0</v>
      </c>
    </row>
    <row r="92" spans="1:9" ht="15">
      <c r="A92" s="13" t="s">
        <v>302</v>
      </c>
      <c r="B92" s="5" t="s">
        <v>303</v>
      </c>
      <c r="C92" s="96"/>
      <c r="D92" s="96"/>
      <c r="E92" s="96"/>
      <c r="F92" s="96">
        <f t="shared" si="1"/>
        <v>0</v>
      </c>
      <c r="G92" s="96"/>
      <c r="H92" s="27"/>
      <c r="I92" s="27">
        <f>SUM(F92:F92:H92)</f>
        <v>0</v>
      </c>
    </row>
    <row r="93" spans="1:9" ht="15">
      <c r="A93" s="37" t="s">
        <v>304</v>
      </c>
      <c r="B93" s="5" t="s">
        <v>305</v>
      </c>
      <c r="C93" s="96"/>
      <c r="D93" s="96"/>
      <c r="E93" s="96"/>
      <c r="F93" s="96">
        <f t="shared" si="1"/>
        <v>0</v>
      </c>
      <c r="G93" s="96"/>
      <c r="H93" s="27"/>
      <c r="I93" s="27">
        <f>SUM(F93:F93:H93)</f>
        <v>0</v>
      </c>
    </row>
    <row r="94" spans="1:9" ht="15">
      <c r="A94" s="37" t="s">
        <v>436</v>
      </c>
      <c r="B94" s="5" t="s">
        <v>306</v>
      </c>
      <c r="C94" s="96"/>
      <c r="D94" s="96"/>
      <c r="E94" s="96"/>
      <c r="F94" s="96">
        <f t="shared" si="1"/>
        <v>0</v>
      </c>
      <c r="G94" s="96"/>
      <c r="H94" s="27"/>
      <c r="I94" s="27">
        <f>SUM(F94:F94:H94)</f>
        <v>0</v>
      </c>
    </row>
    <row r="95" spans="1:9" ht="15">
      <c r="A95" s="14" t="s">
        <v>454</v>
      </c>
      <c r="B95" s="7" t="s">
        <v>307</v>
      </c>
      <c r="C95" s="96">
        <f>SUM(C91:C94)</f>
        <v>0</v>
      </c>
      <c r="D95" s="96">
        <f>SUM(D91:D94)</f>
        <v>0</v>
      </c>
      <c r="E95" s="96">
        <f>SUM(E91:E94)</f>
        <v>0</v>
      </c>
      <c r="F95" s="96">
        <f t="shared" si="1"/>
        <v>0</v>
      </c>
      <c r="G95" s="96"/>
      <c r="H95" s="27">
        <f>SUM(H91:H93,H94)</f>
        <v>0</v>
      </c>
      <c r="I95" s="27">
        <f>SUM(F95:F95:H95)</f>
        <v>0</v>
      </c>
    </row>
    <row r="96" spans="1:9" ht="15">
      <c r="A96" s="15" t="s">
        <v>308</v>
      </c>
      <c r="B96" s="7" t="s">
        <v>309</v>
      </c>
      <c r="C96" s="96"/>
      <c r="D96" s="96"/>
      <c r="E96" s="96"/>
      <c r="F96" s="96">
        <f t="shared" si="1"/>
        <v>0</v>
      </c>
      <c r="G96" s="96"/>
      <c r="H96" s="27"/>
      <c r="I96" s="27">
        <f>SUM(F96:F96:H96)</f>
        <v>0</v>
      </c>
    </row>
    <row r="97" spans="1:9" ht="15.75">
      <c r="A97" s="40" t="s">
        <v>455</v>
      </c>
      <c r="B97" s="41" t="s">
        <v>310</v>
      </c>
      <c r="C97" s="96">
        <f>SUM(C95,C96,C90)</f>
        <v>100898281</v>
      </c>
      <c r="D97" s="96">
        <f>SUM(D95,D96,D90)</f>
        <v>537464</v>
      </c>
      <c r="E97" s="96">
        <f>SUM(E95,E96,E90)</f>
        <v>0</v>
      </c>
      <c r="F97" s="96">
        <f t="shared" si="1"/>
        <v>101435745</v>
      </c>
      <c r="G97" s="102">
        <f>SUM(G90,G95,G96)</f>
        <v>150000</v>
      </c>
      <c r="H97" s="102">
        <f>SUM(H90,H95,H96)</f>
        <v>1832000</v>
      </c>
      <c r="I97" s="102">
        <f>SUM(F97:F97:H97)</f>
        <v>103417745</v>
      </c>
    </row>
    <row r="98" spans="1:9" ht="15.75">
      <c r="A98" s="44" t="s">
        <v>438</v>
      </c>
      <c r="B98" s="45"/>
      <c r="C98" s="96">
        <f>SUM(C97,C68)</f>
        <v>101225281</v>
      </c>
      <c r="D98" s="96">
        <f>SUM(D97,D68)</f>
        <v>537464</v>
      </c>
      <c r="E98" s="96">
        <f>SUM(E97,E68)</f>
        <v>0</v>
      </c>
      <c r="F98" s="96">
        <f t="shared" si="1"/>
        <v>101762745</v>
      </c>
      <c r="G98" s="102">
        <f>SUM(G97,G68)</f>
        <v>150000</v>
      </c>
      <c r="H98" s="102">
        <f>SUM(H97,H68)</f>
        <v>1832000</v>
      </c>
      <c r="I98" s="102">
        <f>SUM(F98:F98:H98)</f>
        <v>103744745</v>
      </c>
    </row>
  </sheetData>
  <sheetProtection/>
  <mergeCells count="2">
    <mergeCell ref="A1:F1"/>
    <mergeCell ref="A2:F2"/>
  </mergeCells>
  <printOptions/>
  <pageMargins left="0.5118110236220472" right="0.5118110236220472" top="0.6" bottom="0.35433070866141736" header="0.25" footer="0.31496062992125984"/>
  <pageSetup horizontalDpi="600" verticalDpi="600" orientation="portrait" paperSize="9" scale="60" r:id="rId1"/>
  <headerFooter>
    <oddHeader>&amp;C/2016. (   ) önkormányzati rendelet 2.4.1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3">
      <selection activeCell="A11" sqref="A1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4" t="s">
        <v>573</v>
      </c>
      <c r="B1" s="128"/>
      <c r="C1" s="128"/>
      <c r="D1" s="128"/>
      <c r="E1" s="128"/>
      <c r="F1" s="128"/>
      <c r="G1" s="128"/>
      <c r="H1" s="128"/>
    </row>
    <row r="2" spans="1:8" ht="26.25" customHeight="1">
      <c r="A2" s="127" t="s">
        <v>586</v>
      </c>
      <c r="B2" s="125"/>
      <c r="C2" s="125"/>
      <c r="D2" s="125"/>
      <c r="E2" s="125"/>
      <c r="F2" s="125"/>
      <c r="G2" s="125"/>
      <c r="H2" s="125"/>
    </row>
    <row r="4" spans="1:8" ht="30">
      <c r="A4" s="2" t="s">
        <v>17</v>
      </c>
      <c r="B4" s="3" t="s">
        <v>18</v>
      </c>
      <c r="C4" s="70" t="s">
        <v>576</v>
      </c>
      <c r="D4" s="70"/>
      <c r="E4" s="57"/>
      <c r="F4" s="57"/>
      <c r="G4" s="57"/>
      <c r="H4" s="64" t="s">
        <v>570</v>
      </c>
    </row>
    <row r="5" spans="1:8" ht="15">
      <c r="A5" s="27"/>
      <c r="B5" s="27"/>
      <c r="C5" s="96"/>
      <c r="D5" s="27"/>
      <c r="E5" s="27"/>
      <c r="F5" s="27"/>
      <c r="G5" s="27"/>
      <c r="H5" s="27"/>
    </row>
    <row r="6" spans="1:8" ht="15">
      <c r="A6" s="27"/>
      <c r="B6" s="27"/>
      <c r="C6" s="96"/>
      <c r="D6" s="27"/>
      <c r="E6" s="27"/>
      <c r="F6" s="27"/>
      <c r="G6" s="27"/>
      <c r="H6" s="27"/>
    </row>
    <row r="7" spans="1:8" ht="15">
      <c r="A7" s="27"/>
      <c r="B7" s="27"/>
      <c r="C7" s="96"/>
      <c r="D7" s="27"/>
      <c r="E7" s="27"/>
      <c r="F7" s="27"/>
      <c r="G7" s="27"/>
      <c r="H7" s="27"/>
    </row>
    <row r="8" spans="1:8" ht="15">
      <c r="A8" s="27"/>
      <c r="B8" s="27"/>
      <c r="C8" s="96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96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/>
      <c r="B10" s="6"/>
      <c r="C10" s="96"/>
      <c r="D10" s="27"/>
      <c r="E10" s="27"/>
      <c r="F10" s="27"/>
      <c r="G10" s="27"/>
      <c r="H10" s="27"/>
    </row>
    <row r="11" spans="1:8" ht="15">
      <c r="A11" s="13"/>
      <c r="B11" s="6"/>
      <c r="C11" s="96"/>
      <c r="D11" s="27"/>
      <c r="E11" s="27"/>
      <c r="F11" s="27"/>
      <c r="G11" s="27"/>
      <c r="H11" s="27"/>
    </row>
    <row r="12" spans="1:8" ht="15">
      <c r="A12" s="13"/>
      <c r="B12" s="6"/>
      <c r="C12" s="96"/>
      <c r="D12" s="27"/>
      <c r="E12" s="27"/>
      <c r="F12" s="27"/>
      <c r="G12" s="27"/>
      <c r="H12" s="27"/>
    </row>
    <row r="13" spans="1:8" ht="15">
      <c r="A13" s="13"/>
      <c r="B13" s="6"/>
      <c r="C13" s="96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96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5">
      <c r="A15" s="13" t="s">
        <v>584</v>
      </c>
      <c r="B15" s="6"/>
      <c r="C15" s="96">
        <v>394000</v>
      </c>
      <c r="D15" s="27"/>
      <c r="E15" s="27"/>
      <c r="F15" s="27"/>
      <c r="G15" s="27"/>
      <c r="H15" s="27"/>
    </row>
    <row r="16" spans="1:8" ht="15">
      <c r="A16" s="13"/>
      <c r="B16" s="6"/>
      <c r="C16" s="96"/>
      <c r="D16" s="27"/>
      <c r="E16" s="27"/>
      <c r="F16" s="27"/>
      <c r="G16" s="27"/>
      <c r="H16" s="27"/>
    </row>
    <row r="17" spans="1:8" ht="15">
      <c r="A17" s="13"/>
      <c r="B17" s="6"/>
      <c r="C17" s="96"/>
      <c r="D17" s="27"/>
      <c r="E17" s="27"/>
      <c r="F17" s="27"/>
      <c r="G17" s="27"/>
      <c r="H17" s="27"/>
    </row>
    <row r="18" spans="1:8" ht="15">
      <c r="A18" s="13"/>
      <c r="B18" s="6"/>
      <c r="C18" s="96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96">
        <f>SUM(C15:C18)</f>
        <v>394000</v>
      </c>
      <c r="D19" s="27"/>
      <c r="E19" s="27"/>
      <c r="F19" s="27"/>
      <c r="G19" s="27"/>
      <c r="H19" s="27">
        <f>SUM(C19:G19)</f>
        <v>394000</v>
      </c>
    </row>
    <row r="20" spans="1:8" ht="15">
      <c r="A20" s="5" t="s">
        <v>585</v>
      </c>
      <c r="B20" s="6"/>
      <c r="C20" s="96">
        <v>1500000</v>
      </c>
      <c r="D20" s="27"/>
      <c r="E20" s="27"/>
      <c r="F20" s="27"/>
      <c r="G20" s="27"/>
      <c r="H20" s="27"/>
    </row>
    <row r="21" spans="1:8" ht="15">
      <c r="A21" s="5"/>
      <c r="B21" s="6"/>
      <c r="C21" s="96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96">
        <f>SUM(C20:C21)</f>
        <v>1500000</v>
      </c>
      <c r="D22" s="27"/>
      <c r="E22" s="27"/>
      <c r="F22" s="27"/>
      <c r="G22" s="27"/>
      <c r="H22" s="27">
        <f>SUM(C22:G22)</f>
        <v>1500000</v>
      </c>
    </row>
    <row r="23" spans="1:8" ht="15">
      <c r="A23" s="13"/>
      <c r="B23" s="6"/>
      <c r="C23" s="96"/>
      <c r="D23" s="27"/>
      <c r="E23" s="27"/>
      <c r="F23" s="27"/>
      <c r="G23" s="27"/>
      <c r="H23" s="27"/>
    </row>
    <row r="24" spans="1:8" ht="15">
      <c r="A24" s="13"/>
      <c r="B24" s="6"/>
      <c r="C24" s="96"/>
      <c r="D24" s="27"/>
      <c r="E24" s="27"/>
      <c r="F24" s="27"/>
      <c r="G24" s="27"/>
      <c r="H24" s="27"/>
    </row>
    <row r="25" spans="1:8" ht="15">
      <c r="A25" s="13"/>
      <c r="B25" s="6"/>
      <c r="C25" s="96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96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96"/>
      <c r="D27" s="27"/>
      <c r="E27" s="27"/>
      <c r="F27" s="27"/>
      <c r="G27" s="27"/>
      <c r="H27" s="27"/>
    </row>
    <row r="28" spans="1:8" ht="15">
      <c r="A28" s="13"/>
      <c r="B28" s="6"/>
      <c r="C28" s="96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96">
        <f aca="true" t="shared" si="0" ref="C29:H29">SUM(C27:C28)</f>
        <v>0</v>
      </c>
      <c r="D29" s="96">
        <f t="shared" si="0"/>
        <v>0</v>
      </c>
      <c r="E29" s="96">
        <f t="shared" si="0"/>
        <v>0</v>
      </c>
      <c r="F29" s="96">
        <f t="shared" si="0"/>
        <v>0</v>
      </c>
      <c r="G29" s="96">
        <f t="shared" si="0"/>
        <v>0</v>
      </c>
      <c r="H29" s="96">
        <f t="shared" si="0"/>
        <v>0</v>
      </c>
    </row>
    <row r="30" spans="1:8" ht="15">
      <c r="A30" s="5" t="s">
        <v>131</v>
      </c>
      <c r="B30" s="6" t="s">
        <v>132</v>
      </c>
      <c r="C30" s="96">
        <v>511130</v>
      </c>
      <c r="D30" s="27"/>
      <c r="E30" s="27"/>
      <c r="F30" s="27"/>
      <c r="G30" s="27"/>
      <c r="H30" s="102">
        <f>SUM(C30:G30)</f>
        <v>511130</v>
      </c>
    </row>
    <row r="31" spans="1:8" ht="15.75">
      <c r="A31" s="19" t="s">
        <v>355</v>
      </c>
      <c r="B31" s="9" t="s">
        <v>133</v>
      </c>
      <c r="C31" s="96">
        <f aca="true" t="shared" si="1" ref="C31:H31">SUM(C29,C26,C22,C19,C14,C9,C30)</f>
        <v>2405130</v>
      </c>
      <c r="D31" s="96">
        <f t="shared" si="1"/>
        <v>0</v>
      </c>
      <c r="E31" s="96">
        <f t="shared" si="1"/>
        <v>0</v>
      </c>
      <c r="F31" s="96">
        <f t="shared" si="1"/>
        <v>0</v>
      </c>
      <c r="G31" s="96">
        <f t="shared" si="1"/>
        <v>0</v>
      </c>
      <c r="H31" s="96">
        <f t="shared" si="1"/>
        <v>2405130</v>
      </c>
    </row>
    <row r="32" spans="1:8" ht="15.75">
      <c r="A32" s="21"/>
      <c r="B32" s="8"/>
      <c r="C32" s="96"/>
      <c r="D32" s="27"/>
      <c r="E32" s="27"/>
      <c r="F32" s="27"/>
      <c r="G32" s="27"/>
      <c r="H32" s="27"/>
    </row>
    <row r="33" spans="1:8" ht="15.75">
      <c r="A33" s="21"/>
      <c r="B33" s="8"/>
      <c r="C33" s="96"/>
      <c r="D33" s="27"/>
      <c r="E33" s="27"/>
      <c r="F33" s="27"/>
      <c r="G33" s="27"/>
      <c r="H33" s="27"/>
    </row>
    <row r="34" spans="1:8" ht="15.75">
      <c r="A34" s="21"/>
      <c r="B34" s="8"/>
      <c r="C34" s="96"/>
      <c r="D34" s="27"/>
      <c r="E34" s="27"/>
      <c r="F34" s="27"/>
      <c r="G34" s="27"/>
      <c r="H34" s="27"/>
    </row>
    <row r="35" spans="1:8" ht="15.75">
      <c r="A35" s="21"/>
      <c r="B35" s="8"/>
      <c r="C35" s="96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96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96"/>
      <c r="D37" s="27"/>
      <c r="E37" s="27"/>
      <c r="F37" s="27"/>
      <c r="G37" s="27"/>
      <c r="H37" s="27"/>
    </row>
    <row r="38" spans="1:8" ht="15">
      <c r="A38" s="13"/>
      <c r="B38" s="6"/>
      <c r="C38" s="96"/>
      <c r="D38" s="27"/>
      <c r="E38" s="27"/>
      <c r="F38" s="27"/>
      <c r="G38" s="27"/>
      <c r="H38" s="27"/>
    </row>
    <row r="39" spans="1:8" ht="15">
      <c r="A39" s="13"/>
      <c r="B39" s="6"/>
      <c r="C39" s="96"/>
      <c r="D39" s="27"/>
      <c r="E39" s="27"/>
      <c r="F39" s="27"/>
      <c r="G39" s="27"/>
      <c r="H39" s="27"/>
    </row>
    <row r="40" spans="1:8" ht="15">
      <c r="A40" s="13"/>
      <c r="B40" s="6"/>
      <c r="C40" s="96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96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96"/>
      <c r="D42" s="27"/>
      <c r="E42" s="27"/>
      <c r="F42" s="27"/>
      <c r="G42" s="27"/>
      <c r="H42" s="27"/>
    </row>
    <row r="43" spans="1:8" ht="15">
      <c r="A43" s="13"/>
      <c r="B43" s="6"/>
      <c r="C43" s="96"/>
      <c r="D43" s="27"/>
      <c r="E43" s="27"/>
      <c r="F43" s="27"/>
      <c r="G43" s="27"/>
      <c r="H43" s="27"/>
    </row>
    <row r="44" spans="1:8" ht="15">
      <c r="A44" s="13"/>
      <c r="B44" s="6"/>
      <c r="C44" s="96"/>
      <c r="D44" s="27"/>
      <c r="E44" s="27"/>
      <c r="F44" s="27"/>
      <c r="G44" s="27"/>
      <c r="H44" s="27"/>
    </row>
    <row r="45" spans="1:8" ht="15">
      <c r="A45" s="13"/>
      <c r="B45" s="6"/>
      <c r="C45" s="96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96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96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96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564</v>
      </c>
      <c r="B51" s="43" t="s">
        <v>565</v>
      </c>
      <c r="C51" s="43" t="s">
        <v>566</v>
      </c>
      <c r="D51" s="43" t="s">
        <v>567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&amp;C/2016. (    ) önkormányzati rendelet 3.4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24" t="s">
        <v>577</v>
      </c>
      <c r="B1" s="128"/>
      <c r="C1" s="128"/>
      <c r="D1" s="128"/>
      <c r="E1" s="128"/>
      <c r="F1" s="128"/>
      <c r="G1" s="128"/>
      <c r="H1" s="128"/>
    </row>
    <row r="2" spans="1:8" ht="23.25" customHeight="1">
      <c r="A2" s="127" t="s">
        <v>0</v>
      </c>
      <c r="B2" s="125"/>
      <c r="C2" s="125"/>
      <c r="D2" s="125"/>
      <c r="E2" s="125"/>
      <c r="F2" s="125"/>
      <c r="G2" s="125"/>
      <c r="H2" s="125"/>
    </row>
    <row r="3" ht="18">
      <c r="A3" s="47"/>
    </row>
    <row r="5" spans="1:8" ht="30">
      <c r="A5" s="2" t="s">
        <v>17</v>
      </c>
      <c r="B5" s="3" t="s">
        <v>18</v>
      </c>
      <c r="C5" s="70"/>
      <c r="D5" s="70"/>
      <c r="E5" s="57" t="s">
        <v>569</v>
      </c>
      <c r="F5" s="57" t="s">
        <v>569</v>
      </c>
      <c r="G5" s="57" t="s">
        <v>569</v>
      </c>
      <c r="H5" s="64" t="s">
        <v>570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563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562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&amp;R3/2015. (II.26.) önkormányzati redelet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A2" sqref="A2:G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24" t="s">
        <v>578</v>
      </c>
      <c r="B1" s="125"/>
      <c r="C1" s="125"/>
      <c r="D1" s="125"/>
      <c r="E1" s="125"/>
      <c r="F1" s="125"/>
      <c r="G1" s="125"/>
    </row>
    <row r="2" spans="1:7" ht="25.5" customHeight="1">
      <c r="A2" s="129" t="s">
        <v>5</v>
      </c>
      <c r="B2" s="125"/>
      <c r="C2" s="125"/>
      <c r="D2" s="125"/>
      <c r="E2" s="125"/>
      <c r="F2" s="125"/>
      <c r="G2" s="125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568</v>
      </c>
    </row>
    <row r="5" spans="1:7" ht="34.5" customHeight="1">
      <c r="A5" s="43" t="s">
        <v>564</v>
      </c>
      <c r="B5" s="3" t="s">
        <v>18</v>
      </c>
      <c r="C5" s="71"/>
      <c r="D5" s="71"/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&amp;R3/2015. (II.26.) önkormányzati redelet 5.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0">
      <selection activeCell="G15" sqref="G15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24" t="s">
        <v>577</v>
      </c>
      <c r="B1" s="128"/>
      <c r="C1" s="128"/>
      <c r="D1" s="128"/>
    </row>
    <row r="2" spans="1:4" ht="42.75" customHeight="1">
      <c r="A2" s="127" t="s">
        <v>16</v>
      </c>
      <c r="B2" s="127"/>
      <c r="C2" s="127"/>
      <c r="D2" s="127"/>
    </row>
    <row r="3" spans="1:4" ht="18.75" customHeight="1">
      <c r="A3" s="67"/>
      <c r="B3" s="69"/>
      <c r="C3" s="69"/>
      <c r="D3" s="69"/>
    </row>
    <row r="4" ht="23.25" customHeight="1">
      <c r="A4" s="4" t="s">
        <v>568</v>
      </c>
    </row>
    <row r="5" spans="1:4" ht="25.5">
      <c r="A5" s="43" t="s">
        <v>564</v>
      </c>
      <c r="B5" s="3" t="s">
        <v>18</v>
      </c>
      <c r="C5" s="3" t="s">
        <v>7</v>
      </c>
      <c r="D5" s="90" t="s">
        <v>572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&amp;R3/2015. (II.26) önkormányzati redelet 6.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97">
      <selection activeCell="A2" sqref="A2:D2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30" t="s">
        <v>579</v>
      </c>
      <c r="B1" s="131"/>
      <c r="C1" s="131"/>
      <c r="D1" s="131"/>
      <c r="E1" s="73"/>
    </row>
    <row r="2" spans="1:5" ht="27" customHeight="1">
      <c r="A2" s="132" t="s">
        <v>13</v>
      </c>
      <c r="B2" s="131"/>
      <c r="C2" s="131"/>
      <c r="D2" s="131"/>
      <c r="E2" s="73"/>
    </row>
    <row r="3" spans="1:5" ht="19.5" customHeight="1">
      <c r="A3" s="74"/>
      <c r="B3" s="75"/>
      <c r="C3" s="92"/>
      <c r="D3" s="75"/>
      <c r="E3" s="73"/>
    </row>
    <row r="4" spans="1:5" ht="18.75">
      <c r="A4" s="76" t="s">
        <v>568</v>
      </c>
      <c r="B4" s="77"/>
      <c r="C4" s="77"/>
      <c r="D4" s="77"/>
      <c r="E4" s="73"/>
    </row>
    <row r="5" spans="1:5" ht="37.5">
      <c r="A5" s="78" t="s">
        <v>564</v>
      </c>
      <c r="B5" s="79" t="s">
        <v>18</v>
      </c>
      <c r="C5" s="79" t="s">
        <v>7</v>
      </c>
      <c r="D5" s="80"/>
      <c r="E5" s="73"/>
    </row>
    <row r="6" spans="1:5" ht="18.75">
      <c r="A6" s="81" t="s">
        <v>510</v>
      </c>
      <c r="B6" s="82" t="s">
        <v>108</v>
      </c>
      <c r="C6" s="82"/>
      <c r="D6" s="83"/>
      <c r="E6" s="73"/>
    </row>
    <row r="7" spans="1:5" ht="18.75">
      <c r="A7" s="81" t="s">
        <v>511</v>
      </c>
      <c r="B7" s="82" t="s">
        <v>108</v>
      </c>
      <c r="C7" s="82"/>
      <c r="D7" s="83"/>
      <c r="E7" s="73"/>
    </row>
    <row r="8" spans="1:5" ht="37.5">
      <c r="A8" s="81" t="s">
        <v>512</v>
      </c>
      <c r="B8" s="82" t="s">
        <v>108</v>
      </c>
      <c r="C8" s="82"/>
      <c r="D8" s="83"/>
      <c r="E8" s="73"/>
    </row>
    <row r="9" spans="1:5" ht="18.75">
      <c r="A9" s="81" t="s">
        <v>513</v>
      </c>
      <c r="B9" s="82" t="s">
        <v>108</v>
      </c>
      <c r="C9" s="82"/>
      <c r="D9" s="83"/>
      <c r="E9" s="73"/>
    </row>
    <row r="10" spans="1:5" ht="18.75">
      <c r="A10" s="81" t="s">
        <v>514</v>
      </c>
      <c r="B10" s="82" t="s">
        <v>108</v>
      </c>
      <c r="C10" s="82"/>
      <c r="D10" s="83"/>
      <c r="E10" s="73"/>
    </row>
    <row r="11" spans="1:5" ht="18.75">
      <c r="A11" s="81" t="s">
        <v>515</v>
      </c>
      <c r="B11" s="82" t="s">
        <v>108</v>
      </c>
      <c r="C11" s="82"/>
      <c r="D11" s="83"/>
      <c r="E11" s="73"/>
    </row>
    <row r="12" spans="1:5" ht="18.75">
      <c r="A12" s="81" t="s">
        <v>516</v>
      </c>
      <c r="B12" s="82" t="s">
        <v>108</v>
      </c>
      <c r="C12" s="82"/>
      <c r="D12" s="83"/>
      <c r="E12" s="73"/>
    </row>
    <row r="13" spans="1:5" ht="18.75">
      <c r="A13" s="81" t="s">
        <v>517</v>
      </c>
      <c r="B13" s="82" t="s">
        <v>108</v>
      </c>
      <c r="C13" s="82"/>
      <c r="D13" s="83"/>
      <c r="E13" s="73"/>
    </row>
    <row r="14" spans="1:5" ht="18.75">
      <c r="A14" s="81" t="s">
        <v>518</v>
      </c>
      <c r="B14" s="82" t="s">
        <v>108</v>
      </c>
      <c r="C14" s="82"/>
      <c r="D14" s="83"/>
      <c r="E14" s="73"/>
    </row>
    <row r="15" spans="1:5" ht="18.75">
      <c r="A15" s="81" t="s">
        <v>519</v>
      </c>
      <c r="B15" s="82" t="s">
        <v>108</v>
      </c>
      <c r="C15" s="82"/>
      <c r="D15" s="83"/>
      <c r="E15" s="73"/>
    </row>
    <row r="16" spans="1:5" ht="37.5">
      <c r="A16" s="84" t="s">
        <v>348</v>
      </c>
      <c r="B16" s="85" t="s">
        <v>108</v>
      </c>
      <c r="C16" s="85"/>
      <c r="D16" s="83"/>
      <c r="E16" s="73"/>
    </row>
    <row r="17" spans="1:5" ht="18.75">
      <c r="A17" s="81" t="s">
        <v>510</v>
      </c>
      <c r="B17" s="82" t="s">
        <v>109</v>
      </c>
      <c r="C17" s="82"/>
      <c r="D17" s="83"/>
      <c r="E17" s="73"/>
    </row>
    <row r="18" spans="1:5" ht="18.75">
      <c r="A18" s="81" t="s">
        <v>511</v>
      </c>
      <c r="B18" s="82" t="s">
        <v>109</v>
      </c>
      <c r="C18" s="82"/>
      <c r="D18" s="83"/>
      <c r="E18" s="73"/>
    </row>
    <row r="19" spans="1:5" ht="37.5">
      <c r="A19" s="81" t="s">
        <v>512</v>
      </c>
      <c r="B19" s="82" t="s">
        <v>109</v>
      </c>
      <c r="C19" s="82"/>
      <c r="D19" s="83"/>
      <c r="E19" s="73"/>
    </row>
    <row r="20" spans="1:5" ht="18.75">
      <c r="A20" s="81" t="s">
        <v>513</v>
      </c>
      <c r="B20" s="82" t="s">
        <v>109</v>
      </c>
      <c r="C20" s="82"/>
      <c r="D20" s="83"/>
      <c r="E20" s="73"/>
    </row>
    <row r="21" spans="1:5" ht="18.75">
      <c r="A21" s="81" t="s">
        <v>514</v>
      </c>
      <c r="B21" s="82" t="s">
        <v>109</v>
      </c>
      <c r="C21" s="82"/>
      <c r="D21" s="83"/>
      <c r="E21" s="73"/>
    </row>
    <row r="22" spans="1:5" ht="18.75">
      <c r="A22" s="81" t="s">
        <v>515</v>
      </c>
      <c r="B22" s="82" t="s">
        <v>109</v>
      </c>
      <c r="C22" s="82"/>
      <c r="D22" s="83"/>
      <c r="E22" s="73"/>
    </row>
    <row r="23" spans="1:5" ht="18.75">
      <c r="A23" s="81" t="s">
        <v>516</v>
      </c>
      <c r="B23" s="82" t="s">
        <v>109</v>
      </c>
      <c r="C23" s="82"/>
      <c r="D23" s="83"/>
      <c r="E23" s="73"/>
    </row>
    <row r="24" spans="1:5" ht="18.75">
      <c r="A24" s="81" t="s">
        <v>517</v>
      </c>
      <c r="B24" s="82" t="s">
        <v>109</v>
      </c>
      <c r="C24" s="82"/>
      <c r="D24" s="83"/>
      <c r="E24" s="73"/>
    </row>
    <row r="25" spans="1:5" ht="18.75">
      <c r="A25" s="81" t="s">
        <v>518</v>
      </c>
      <c r="B25" s="82" t="s">
        <v>109</v>
      </c>
      <c r="C25" s="82"/>
      <c r="D25" s="83"/>
      <c r="E25" s="73"/>
    </row>
    <row r="26" spans="1:5" ht="18.75">
      <c r="A26" s="81" t="s">
        <v>519</v>
      </c>
      <c r="B26" s="82" t="s">
        <v>109</v>
      </c>
      <c r="C26" s="82"/>
      <c r="D26" s="83"/>
      <c r="E26" s="73"/>
    </row>
    <row r="27" spans="1:5" ht="37.5">
      <c r="A27" s="84" t="s">
        <v>349</v>
      </c>
      <c r="B27" s="85" t="s">
        <v>109</v>
      </c>
      <c r="C27" s="85"/>
      <c r="D27" s="83"/>
      <c r="E27" s="73"/>
    </row>
    <row r="28" spans="1:5" ht="18.75">
      <c r="A28" s="81" t="s">
        <v>510</v>
      </c>
      <c r="B28" s="82" t="s">
        <v>110</v>
      </c>
      <c r="C28" s="82"/>
      <c r="D28" s="83"/>
      <c r="E28" s="73"/>
    </row>
    <row r="29" spans="1:5" ht="18.75">
      <c r="A29" s="81" t="s">
        <v>511</v>
      </c>
      <c r="B29" s="82" t="s">
        <v>110</v>
      </c>
      <c r="C29" s="82"/>
      <c r="D29" s="83"/>
      <c r="E29" s="73"/>
    </row>
    <row r="30" spans="1:5" ht="37.5">
      <c r="A30" s="81" t="s">
        <v>512</v>
      </c>
      <c r="B30" s="82" t="s">
        <v>110</v>
      </c>
      <c r="C30" s="82"/>
      <c r="D30" s="83"/>
      <c r="E30" s="73"/>
    </row>
    <row r="31" spans="1:5" ht="18.75">
      <c r="A31" s="81" t="s">
        <v>513</v>
      </c>
      <c r="B31" s="82" t="s">
        <v>110</v>
      </c>
      <c r="C31" s="82"/>
      <c r="D31" s="83"/>
      <c r="E31" s="73"/>
    </row>
    <row r="32" spans="1:5" ht="18.75">
      <c r="A32" s="81" t="s">
        <v>514</v>
      </c>
      <c r="B32" s="82" t="s">
        <v>110</v>
      </c>
      <c r="C32" s="82"/>
      <c r="D32" s="83"/>
      <c r="E32" s="73"/>
    </row>
    <row r="33" spans="1:5" ht="18.75">
      <c r="A33" s="81" t="s">
        <v>515</v>
      </c>
      <c r="B33" s="82" t="s">
        <v>110</v>
      </c>
      <c r="C33" s="82"/>
      <c r="D33" s="83"/>
      <c r="E33" s="73"/>
    </row>
    <row r="34" spans="1:5" ht="18.75">
      <c r="A34" s="81" t="s">
        <v>516</v>
      </c>
      <c r="B34" s="82" t="s">
        <v>110</v>
      </c>
      <c r="C34" s="82"/>
      <c r="D34" s="83"/>
      <c r="E34" s="73"/>
    </row>
    <row r="35" spans="1:5" ht="18.75">
      <c r="A35" s="81" t="s">
        <v>517</v>
      </c>
      <c r="B35" s="82" t="s">
        <v>110</v>
      </c>
      <c r="C35" s="82"/>
      <c r="D35" s="83"/>
      <c r="E35" s="73"/>
    </row>
    <row r="36" spans="1:5" ht="18.75">
      <c r="A36" s="81" t="s">
        <v>518</v>
      </c>
      <c r="B36" s="82" t="s">
        <v>110</v>
      </c>
      <c r="C36" s="82"/>
      <c r="D36" s="83"/>
      <c r="E36" s="73"/>
    </row>
    <row r="37" spans="1:5" ht="18.75">
      <c r="A37" s="81" t="s">
        <v>519</v>
      </c>
      <c r="B37" s="82" t="s">
        <v>110</v>
      </c>
      <c r="C37" s="82"/>
      <c r="D37" s="83"/>
      <c r="E37" s="73"/>
    </row>
    <row r="38" spans="1:5" ht="18.75">
      <c r="A38" s="84" t="s">
        <v>350</v>
      </c>
      <c r="B38" s="85" t="s">
        <v>110</v>
      </c>
      <c r="C38" s="85"/>
      <c r="D38" s="83"/>
      <c r="E38" s="73"/>
    </row>
    <row r="39" spans="1:5" ht="18.75">
      <c r="A39" s="81" t="s">
        <v>520</v>
      </c>
      <c r="B39" s="86" t="s">
        <v>112</v>
      </c>
      <c r="C39" s="86"/>
      <c r="D39" s="83"/>
      <c r="E39" s="73"/>
    </row>
    <row r="40" spans="1:5" ht="18.75">
      <c r="A40" s="81" t="s">
        <v>521</v>
      </c>
      <c r="B40" s="86" t="s">
        <v>112</v>
      </c>
      <c r="C40" s="86"/>
      <c r="D40" s="83"/>
      <c r="E40" s="73"/>
    </row>
    <row r="41" spans="1:5" ht="18.75">
      <c r="A41" s="81" t="s">
        <v>522</v>
      </c>
      <c r="B41" s="86" t="s">
        <v>112</v>
      </c>
      <c r="C41" s="86"/>
      <c r="D41" s="83"/>
      <c r="E41" s="73"/>
    </row>
    <row r="42" spans="1:5" ht="18.75">
      <c r="A42" s="86" t="s">
        <v>523</v>
      </c>
      <c r="B42" s="86" t="s">
        <v>112</v>
      </c>
      <c r="C42" s="86"/>
      <c r="D42" s="83"/>
      <c r="E42" s="73"/>
    </row>
    <row r="43" spans="1:5" ht="18.75">
      <c r="A43" s="86" t="s">
        <v>524</v>
      </c>
      <c r="B43" s="86" t="s">
        <v>112</v>
      </c>
      <c r="C43" s="86"/>
      <c r="D43" s="83"/>
      <c r="E43" s="73"/>
    </row>
    <row r="44" spans="1:5" ht="18.75">
      <c r="A44" s="86" t="s">
        <v>525</v>
      </c>
      <c r="B44" s="86" t="s">
        <v>112</v>
      </c>
      <c r="C44" s="86"/>
      <c r="D44" s="83"/>
      <c r="E44" s="73"/>
    </row>
    <row r="45" spans="1:5" ht="18.75">
      <c r="A45" s="81" t="s">
        <v>526</v>
      </c>
      <c r="B45" s="86" t="s">
        <v>112</v>
      </c>
      <c r="C45" s="86"/>
      <c r="D45" s="83"/>
      <c r="E45" s="73"/>
    </row>
    <row r="46" spans="1:5" ht="18.75">
      <c r="A46" s="81" t="s">
        <v>527</v>
      </c>
      <c r="B46" s="86" t="s">
        <v>112</v>
      </c>
      <c r="C46" s="86"/>
      <c r="D46" s="83"/>
      <c r="E46" s="73"/>
    </row>
    <row r="47" spans="1:5" ht="18.75">
      <c r="A47" s="81" t="s">
        <v>528</v>
      </c>
      <c r="B47" s="86" t="s">
        <v>112</v>
      </c>
      <c r="C47" s="86"/>
      <c r="D47" s="83"/>
      <c r="E47" s="73"/>
    </row>
    <row r="48" spans="1:5" ht="18.75">
      <c r="A48" s="81" t="s">
        <v>529</v>
      </c>
      <c r="B48" s="86" t="s">
        <v>112</v>
      </c>
      <c r="C48" s="86"/>
      <c r="D48" s="83"/>
      <c r="E48" s="73"/>
    </row>
    <row r="49" spans="1:5" ht="37.5">
      <c r="A49" s="84" t="s">
        <v>351</v>
      </c>
      <c r="B49" s="85" t="s">
        <v>112</v>
      </c>
      <c r="C49" s="85"/>
      <c r="D49" s="83"/>
      <c r="E49" s="73"/>
    </row>
    <row r="50" spans="1:5" ht="18.75">
      <c r="A50" s="81" t="s">
        <v>520</v>
      </c>
      <c r="B50" s="86" t="s">
        <v>117</v>
      </c>
      <c r="C50" s="86"/>
      <c r="D50" s="83"/>
      <c r="E50" s="73"/>
    </row>
    <row r="51" spans="1:5" ht="18.75">
      <c r="A51" s="81" t="s">
        <v>521</v>
      </c>
      <c r="B51" s="86" t="s">
        <v>117</v>
      </c>
      <c r="C51" s="86"/>
      <c r="D51" s="83"/>
      <c r="E51" s="73"/>
    </row>
    <row r="52" spans="1:5" ht="18.75">
      <c r="A52" s="81" t="s">
        <v>522</v>
      </c>
      <c r="B52" s="86" t="s">
        <v>117</v>
      </c>
      <c r="C52" s="86"/>
      <c r="D52" s="83"/>
      <c r="E52" s="73"/>
    </row>
    <row r="53" spans="1:5" ht="18.75">
      <c r="A53" s="86" t="s">
        <v>523</v>
      </c>
      <c r="B53" s="86" t="s">
        <v>117</v>
      </c>
      <c r="C53" s="86"/>
      <c r="D53" s="83"/>
      <c r="E53" s="73"/>
    </row>
    <row r="54" spans="1:5" ht="18.75">
      <c r="A54" s="86" t="s">
        <v>524</v>
      </c>
      <c r="B54" s="86" t="s">
        <v>117</v>
      </c>
      <c r="C54" s="86"/>
      <c r="D54" s="83"/>
      <c r="E54" s="73"/>
    </row>
    <row r="55" spans="1:5" ht="18.75">
      <c r="A55" s="86" t="s">
        <v>525</v>
      </c>
      <c r="B55" s="86" t="s">
        <v>117</v>
      </c>
      <c r="C55" s="86"/>
      <c r="D55" s="83"/>
      <c r="E55" s="73"/>
    </row>
    <row r="56" spans="1:5" ht="18.75">
      <c r="A56" s="81" t="s">
        <v>526</v>
      </c>
      <c r="B56" s="86" t="s">
        <v>117</v>
      </c>
      <c r="C56" s="86"/>
      <c r="D56" s="83"/>
      <c r="E56" s="73"/>
    </row>
    <row r="57" spans="1:5" ht="18.75">
      <c r="A57" s="81" t="s">
        <v>530</v>
      </c>
      <c r="B57" s="86" t="s">
        <v>117</v>
      </c>
      <c r="C57" s="86"/>
      <c r="D57" s="83"/>
      <c r="E57" s="73"/>
    </row>
    <row r="58" spans="1:5" ht="18.75">
      <c r="A58" s="81" t="s">
        <v>528</v>
      </c>
      <c r="B58" s="86" t="s">
        <v>117</v>
      </c>
      <c r="C58" s="86"/>
      <c r="D58" s="83"/>
      <c r="E58" s="73"/>
    </row>
    <row r="59" spans="1:5" ht="18.75">
      <c r="A59" s="81" t="s">
        <v>529</v>
      </c>
      <c r="B59" s="86" t="s">
        <v>117</v>
      </c>
      <c r="C59" s="86"/>
      <c r="D59" s="83"/>
      <c r="E59" s="73"/>
    </row>
    <row r="60" spans="1:5" ht="18.75">
      <c r="A60" s="87" t="s">
        <v>352</v>
      </c>
      <c r="B60" s="85" t="s">
        <v>117</v>
      </c>
      <c r="C60" s="85"/>
      <c r="D60" s="83"/>
      <c r="E60" s="73"/>
    </row>
    <row r="61" spans="1:5" ht="18.75">
      <c r="A61" s="81" t="s">
        <v>510</v>
      </c>
      <c r="B61" s="82" t="s">
        <v>145</v>
      </c>
      <c r="C61" s="82"/>
      <c r="D61" s="83"/>
      <c r="E61" s="73"/>
    </row>
    <row r="62" spans="1:5" ht="18.75">
      <c r="A62" s="81" t="s">
        <v>511</v>
      </c>
      <c r="B62" s="82" t="s">
        <v>145</v>
      </c>
      <c r="C62" s="82"/>
      <c r="D62" s="83"/>
      <c r="E62" s="73"/>
    </row>
    <row r="63" spans="1:5" ht="37.5">
      <c r="A63" s="81" t="s">
        <v>512</v>
      </c>
      <c r="B63" s="82" t="s">
        <v>145</v>
      </c>
      <c r="C63" s="82"/>
      <c r="D63" s="83"/>
      <c r="E63" s="73"/>
    </row>
    <row r="64" spans="1:5" ht="18.75">
      <c r="A64" s="81" t="s">
        <v>513</v>
      </c>
      <c r="B64" s="82" t="s">
        <v>145</v>
      </c>
      <c r="C64" s="82"/>
      <c r="D64" s="83"/>
      <c r="E64" s="73"/>
    </row>
    <row r="65" spans="1:5" ht="18.75">
      <c r="A65" s="81" t="s">
        <v>514</v>
      </c>
      <c r="B65" s="82" t="s">
        <v>145</v>
      </c>
      <c r="C65" s="82"/>
      <c r="D65" s="83"/>
      <c r="E65" s="73"/>
    </row>
    <row r="66" spans="1:5" ht="18.75">
      <c r="A66" s="81" t="s">
        <v>515</v>
      </c>
      <c r="B66" s="82" t="s">
        <v>145</v>
      </c>
      <c r="C66" s="82"/>
      <c r="D66" s="83"/>
      <c r="E66" s="73"/>
    </row>
    <row r="67" spans="1:5" ht="18.75">
      <c r="A67" s="81" t="s">
        <v>516</v>
      </c>
      <c r="B67" s="82" t="s">
        <v>145</v>
      </c>
      <c r="C67" s="82"/>
      <c r="D67" s="83"/>
      <c r="E67" s="73"/>
    </row>
    <row r="68" spans="1:5" ht="18.75">
      <c r="A68" s="81" t="s">
        <v>517</v>
      </c>
      <c r="B68" s="82" t="s">
        <v>145</v>
      </c>
      <c r="C68" s="82"/>
      <c r="D68" s="83"/>
      <c r="E68" s="73"/>
    </row>
    <row r="69" spans="1:5" ht="18.75">
      <c r="A69" s="81" t="s">
        <v>518</v>
      </c>
      <c r="B69" s="82" t="s">
        <v>145</v>
      </c>
      <c r="C69" s="82"/>
      <c r="D69" s="83"/>
      <c r="E69" s="73"/>
    </row>
    <row r="70" spans="1:5" ht="18.75">
      <c r="A70" s="81" t="s">
        <v>519</v>
      </c>
      <c r="B70" s="82" t="s">
        <v>145</v>
      </c>
      <c r="C70" s="82"/>
      <c r="D70" s="83"/>
      <c r="E70" s="73"/>
    </row>
    <row r="71" spans="1:5" ht="37.5">
      <c r="A71" s="84" t="s">
        <v>361</v>
      </c>
      <c r="B71" s="85" t="s">
        <v>145</v>
      </c>
      <c r="C71" s="85"/>
      <c r="D71" s="83"/>
      <c r="E71" s="73"/>
    </row>
    <row r="72" spans="1:5" ht="18.75">
      <c r="A72" s="81" t="s">
        <v>510</v>
      </c>
      <c r="B72" s="82" t="s">
        <v>146</v>
      </c>
      <c r="C72" s="82"/>
      <c r="D72" s="83"/>
      <c r="E72" s="73"/>
    </row>
    <row r="73" spans="1:5" ht="18.75">
      <c r="A73" s="81" t="s">
        <v>511</v>
      </c>
      <c r="B73" s="82" t="s">
        <v>146</v>
      </c>
      <c r="C73" s="82"/>
      <c r="D73" s="83"/>
      <c r="E73" s="73"/>
    </row>
    <row r="74" spans="1:5" ht="37.5">
      <c r="A74" s="81" t="s">
        <v>512</v>
      </c>
      <c r="B74" s="82" t="s">
        <v>146</v>
      </c>
      <c r="C74" s="82"/>
      <c r="D74" s="83"/>
      <c r="E74" s="73"/>
    </row>
    <row r="75" spans="1:5" ht="18.75">
      <c r="A75" s="81" t="s">
        <v>513</v>
      </c>
      <c r="B75" s="82" t="s">
        <v>146</v>
      </c>
      <c r="C75" s="82"/>
      <c r="D75" s="83"/>
      <c r="E75" s="73"/>
    </row>
    <row r="76" spans="1:5" ht="18.75">
      <c r="A76" s="81" t="s">
        <v>514</v>
      </c>
      <c r="B76" s="82" t="s">
        <v>146</v>
      </c>
      <c r="C76" s="82"/>
      <c r="D76" s="83"/>
      <c r="E76" s="73"/>
    </row>
    <row r="77" spans="1:5" ht="18.75">
      <c r="A77" s="81" t="s">
        <v>515</v>
      </c>
      <c r="B77" s="82" t="s">
        <v>146</v>
      </c>
      <c r="C77" s="82"/>
      <c r="D77" s="83"/>
      <c r="E77" s="73"/>
    </row>
    <row r="78" spans="1:5" ht="18.75">
      <c r="A78" s="81" t="s">
        <v>516</v>
      </c>
      <c r="B78" s="82" t="s">
        <v>146</v>
      </c>
      <c r="C78" s="82"/>
      <c r="D78" s="83"/>
      <c r="E78" s="73"/>
    </row>
    <row r="79" spans="1:5" ht="18.75">
      <c r="A79" s="81" t="s">
        <v>517</v>
      </c>
      <c r="B79" s="82" t="s">
        <v>146</v>
      </c>
      <c r="C79" s="82"/>
      <c r="D79" s="83"/>
      <c r="E79" s="73"/>
    </row>
    <row r="80" spans="1:5" ht="18.75">
      <c r="A80" s="81" t="s">
        <v>518</v>
      </c>
      <c r="B80" s="82" t="s">
        <v>146</v>
      </c>
      <c r="C80" s="82"/>
      <c r="D80" s="83"/>
      <c r="E80" s="73"/>
    </row>
    <row r="81" spans="1:5" ht="18.75">
      <c r="A81" s="81" t="s">
        <v>519</v>
      </c>
      <c r="B81" s="82" t="s">
        <v>146</v>
      </c>
      <c r="C81" s="82"/>
      <c r="D81" s="83"/>
      <c r="E81" s="73"/>
    </row>
    <row r="82" spans="1:5" ht="37.5">
      <c r="A82" s="84" t="s">
        <v>360</v>
      </c>
      <c r="B82" s="85" t="s">
        <v>146</v>
      </c>
      <c r="C82" s="85"/>
      <c r="D82" s="83"/>
      <c r="E82" s="73"/>
    </row>
    <row r="83" spans="1:5" ht="18.75">
      <c r="A83" s="81" t="s">
        <v>510</v>
      </c>
      <c r="B83" s="82" t="s">
        <v>147</v>
      </c>
      <c r="C83" s="82"/>
      <c r="D83" s="83"/>
      <c r="E83" s="73"/>
    </row>
    <row r="84" spans="1:5" ht="18.75">
      <c r="A84" s="81" t="s">
        <v>511</v>
      </c>
      <c r="B84" s="82" t="s">
        <v>147</v>
      </c>
      <c r="C84" s="82"/>
      <c r="D84" s="83"/>
      <c r="E84" s="73"/>
    </row>
    <row r="85" spans="1:5" ht="37.5">
      <c r="A85" s="81" t="s">
        <v>512</v>
      </c>
      <c r="B85" s="82" t="s">
        <v>147</v>
      </c>
      <c r="C85" s="82"/>
      <c r="D85" s="83"/>
      <c r="E85" s="73"/>
    </row>
    <row r="86" spans="1:5" ht="18.75">
      <c r="A86" s="81" t="s">
        <v>513</v>
      </c>
      <c r="B86" s="82" t="s">
        <v>147</v>
      </c>
      <c r="C86" s="82"/>
      <c r="D86" s="83"/>
      <c r="E86" s="73"/>
    </row>
    <row r="87" spans="1:5" ht="18.75">
      <c r="A87" s="81" t="s">
        <v>514</v>
      </c>
      <c r="B87" s="82" t="s">
        <v>147</v>
      </c>
      <c r="C87" s="82"/>
      <c r="D87" s="83"/>
      <c r="E87" s="73"/>
    </row>
    <row r="88" spans="1:5" ht="18.75">
      <c r="A88" s="81" t="s">
        <v>515</v>
      </c>
      <c r="B88" s="82" t="s">
        <v>147</v>
      </c>
      <c r="C88" s="82"/>
      <c r="D88" s="83"/>
      <c r="E88" s="73"/>
    </row>
    <row r="89" spans="1:5" ht="18.75">
      <c r="A89" s="81" t="s">
        <v>516</v>
      </c>
      <c r="B89" s="82" t="s">
        <v>147</v>
      </c>
      <c r="C89" s="82"/>
      <c r="D89" s="83"/>
      <c r="E89" s="73"/>
    </row>
    <row r="90" spans="1:5" ht="18.75">
      <c r="A90" s="81" t="s">
        <v>517</v>
      </c>
      <c r="B90" s="82" t="s">
        <v>147</v>
      </c>
      <c r="C90" s="82"/>
      <c r="D90" s="83"/>
      <c r="E90" s="73"/>
    </row>
    <row r="91" spans="1:5" ht="18.75">
      <c r="A91" s="81" t="s">
        <v>518</v>
      </c>
      <c r="B91" s="82" t="s">
        <v>147</v>
      </c>
      <c r="C91" s="82"/>
      <c r="D91" s="83"/>
      <c r="E91" s="73"/>
    </row>
    <row r="92" spans="1:5" ht="18.75">
      <c r="A92" s="81" t="s">
        <v>519</v>
      </c>
      <c r="B92" s="82" t="s">
        <v>147</v>
      </c>
      <c r="C92" s="82"/>
      <c r="D92" s="83"/>
      <c r="E92" s="73"/>
    </row>
    <row r="93" spans="1:5" ht="18.75">
      <c r="A93" s="84" t="s">
        <v>359</v>
      </c>
      <c r="B93" s="85" t="s">
        <v>147</v>
      </c>
      <c r="C93" s="85"/>
      <c r="D93" s="83"/>
      <c r="E93" s="73"/>
    </row>
    <row r="94" spans="1:5" ht="18.75">
      <c r="A94" s="81" t="s">
        <v>520</v>
      </c>
      <c r="B94" s="86" t="s">
        <v>149</v>
      </c>
      <c r="C94" s="86"/>
      <c r="D94" s="83"/>
      <c r="E94" s="73"/>
    </row>
    <row r="95" spans="1:5" ht="18.75">
      <c r="A95" s="81" t="s">
        <v>521</v>
      </c>
      <c r="B95" s="82" t="s">
        <v>149</v>
      </c>
      <c r="C95" s="82"/>
      <c r="D95" s="83"/>
      <c r="E95" s="73"/>
    </row>
    <row r="96" spans="1:5" ht="18.75">
      <c r="A96" s="81" t="s">
        <v>522</v>
      </c>
      <c r="B96" s="86" t="s">
        <v>149</v>
      </c>
      <c r="C96" s="86"/>
      <c r="D96" s="83"/>
      <c r="E96" s="73"/>
    </row>
    <row r="97" spans="1:5" ht="18.75">
      <c r="A97" s="86" t="s">
        <v>523</v>
      </c>
      <c r="B97" s="82" t="s">
        <v>149</v>
      </c>
      <c r="C97" s="82"/>
      <c r="D97" s="83"/>
      <c r="E97" s="73"/>
    </row>
    <row r="98" spans="1:5" ht="18.75">
      <c r="A98" s="86" t="s">
        <v>524</v>
      </c>
      <c r="B98" s="86" t="s">
        <v>149</v>
      </c>
      <c r="C98" s="86"/>
      <c r="D98" s="83"/>
      <c r="E98" s="73"/>
    </row>
    <row r="99" spans="1:5" ht="18.75">
      <c r="A99" s="86" t="s">
        <v>525</v>
      </c>
      <c r="B99" s="82" t="s">
        <v>149</v>
      </c>
      <c r="C99" s="82"/>
      <c r="D99" s="83"/>
      <c r="E99" s="73"/>
    </row>
    <row r="100" spans="1:5" ht="18.75">
      <c r="A100" s="81" t="s">
        <v>526</v>
      </c>
      <c r="B100" s="86" t="s">
        <v>149</v>
      </c>
      <c r="C100" s="86"/>
      <c r="D100" s="83"/>
      <c r="E100" s="73"/>
    </row>
    <row r="101" spans="1:5" ht="18.75">
      <c r="A101" s="81" t="s">
        <v>530</v>
      </c>
      <c r="B101" s="82" t="s">
        <v>149</v>
      </c>
      <c r="C101" s="82"/>
      <c r="D101" s="83"/>
      <c r="E101" s="73"/>
    </row>
    <row r="102" spans="1:5" ht="18.75">
      <c r="A102" s="81" t="s">
        <v>528</v>
      </c>
      <c r="B102" s="86" t="s">
        <v>149</v>
      </c>
      <c r="C102" s="86"/>
      <c r="D102" s="83"/>
      <c r="E102" s="73"/>
    </row>
    <row r="103" spans="1:5" ht="18.75">
      <c r="A103" s="81" t="s">
        <v>529</v>
      </c>
      <c r="B103" s="82" t="s">
        <v>149</v>
      </c>
      <c r="C103" s="82"/>
      <c r="D103" s="83"/>
      <c r="E103" s="73"/>
    </row>
    <row r="104" spans="1:5" ht="37.5">
      <c r="A104" s="84" t="s">
        <v>358</v>
      </c>
      <c r="B104" s="85" t="s">
        <v>149</v>
      </c>
      <c r="C104" s="85"/>
      <c r="D104" s="83"/>
      <c r="E104" s="73"/>
    </row>
    <row r="105" spans="1:5" ht="18.75">
      <c r="A105" s="81" t="s">
        <v>520</v>
      </c>
      <c r="B105" s="86" t="s">
        <v>152</v>
      </c>
      <c r="C105" s="86"/>
      <c r="D105" s="83"/>
      <c r="E105" s="73"/>
    </row>
    <row r="106" spans="1:5" ht="18.75">
      <c r="A106" s="81" t="s">
        <v>521</v>
      </c>
      <c r="B106" s="86" t="s">
        <v>152</v>
      </c>
      <c r="C106" s="86"/>
      <c r="D106" s="83"/>
      <c r="E106" s="73"/>
    </row>
    <row r="107" spans="1:5" ht="18.75">
      <c r="A107" s="81" t="s">
        <v>522</v>
      </c>
      <c r="B107" s="86" t="s">
        <v>152</v>
      </c>
      <c r="C107" s="86"/>
      <c r="D107" s="83"/>
      <c r="E107" s="73"/>
    </row>
    <row r="108" spans="1:5" ht="18.75">
      <c r="A108" s="86" t="s">
        <v>523</v>
      </c>
      <c r="B108" s="86" t="s">
        <v>152</v>
      </c>
      <c r="C108" s="86"/>
      <c r="D108" s="83"/>
      <c r="E108" s="73"/>
    </row>
    <row r="109" spans="1:5" ht="18.75">
      <c r="A109" s="86" t="s">
        <v>524</v>
      </c>
      <c r="B109" s="86" t="s">
        <v>152</v>
      </c>
      <c r="C109" s="86"/>
      <c r="D109" s="83"/>
      <c r="E109" s="73"/>
    </row>
    <row r="110" spans="1:5" ht="18.75">
      <c r="A110" s="86" t="s">
        <v>525</v>
      </c>
      <c r="B110" s="86" t="s">
        <v>152</v>
      </c>
      <c r="C110" s="86"/>
      <c r="D110" s="83"/>
      <c r="E110" s="73"/>
    </row>
    <row r="111" spans="1:5" ht="18.75">
      <c r="A111" s="81" t="s">
        <v>526</v>
      </c>
      <c r="B111" s="86" t="s">
        <v>152</v>
      </c>
      <c r="C111" s="86"/>
      <c r="D111" s="83"/>
      <c r="E111" s="73"/>
    </row>
    <row r="112" spans="1:5" ht="18.75">
      <c r="A112" s="81" t="s">
        <v>530</v>
      </c>
      <c r="B112" s="86" t="s">
        <v>152</v>
      </c>
      <c r="C112" s="86"/>
      <c r="D112" s="83"/>
      <c r="E112" s="73"/>
    </row>
    <row r="113" spans="1:5" ht="18.75">
      <c r="A113" s="81" t="s">
        <v>528</v>
      </c>
      <c r="B113" s="86" t="s">
        <v>152</v>
      </c>
      <c r="C113" s="86"/>
      <c r="D113" s="83"/>
      <c r="E113" s="73"/>
    </row>
    <row r="114" spans="1:5" ht="18.75">
      <c r="A114" s="81" t="s">
        <v>529</v>
      </c>
      <c r="B114" s="86" t="s">
        <v>152</v>
      </c>
      <c r="C114" s="86"/>
      <c r="D114" s="83"/>
      <c r="E114" s="73"/>
    </row>
    <row r="115" spans="1:5" ht="18.75">
      <c r="A115" s="87" t="s">
        <v>392</v>
      </c>
      <c r="B115" s="85" t="s">
        <v>152</v>
      </c>
      <c r="C115" s="85"/>
      <c r="D115" s="83"/>
      <c r="E115" s="73"/>
    </row>
    <row r="116" spans="1:5" ht="15">
      <c r="A116" s="73"/>
      <c r="B116" s="73"/>
      <c r="C116" s="73"/>
      <c r="D116" s="73"/>
      <c r="E116" s="73"/>
    </row>
    <row r="117" spans="1:5" ht="15">
      <c r="A117" s="73"/>
      <c r="B117" s="73"/>
      <c r="C117" s="73"/>
      <c r="D117" s="73"/>
      <c r="E117" s="73"/>
    </row>
    <row r="118" spans="1:5" ht="15">
      <c r="A118" s="73"/>
      <c r="B118" s="73"/>
      <c r="C118" s="73"/>
      <c r="D118" s="73"/>
      <c r="E118" s="73"/>
    </row>
  </sheetData>
  <sheetProtection/>
  <mergeCells count="2">
    <mergeCell ref="A1:D1"/>
    <mergeCell ref="A2:D2"/>
  </mergeCells>
  <printOptions/>
  <pageMargins left="0.11811023622047245" right="0.11811023622047245" top="0.1968503937007874" bottom="0.35433070866141736" header="0.31496062992125984" footer="0.31496062992125984"/>
  <pageSetup horizontalDpi="600" verticalDpi="600" orientation="portrait" paperSize="9" scale="70" r:id="rId1"/>
  <headerFooter>
    <oddHeader>&amp;R3/2015. (II.26) önkormányzati redelet 7.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03">
      <selection activeCell="C38" sqref="C38:D38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24" t="s">
        <v>580</v>
      </c>
      <c r="B1" s="125"/>
      <c r="C1" s="125"/>
      <c r="D1" s="125"/>
    </row>
    <row r="2" spans="1:4" ht="25.5" customHeight="1">
      <c r="A2" s="127" t="s">
        <v>14</v>
      </c>
      <c r="B2" s="125"/>
      <c r="C2" s="125"/>
      <c r="D2" s="125"/>
    </row>
    <row r="3" spans="1:4" ht="15.75" customHeight="1">
      <c r="A3" s="62"/>
      <c r="B3" s="63"/>
      <c r="C3" s="89"/>
      <c r="D3" s="63"/>
    </row>
    <row r="4" ht="21" customHeight="1">
      <c r="A4" s="4" t="s">
        <v>568</v>
      </c>
    </row>
    <row r="5" spans="1:4" ht="15">
      <c r="A5" s="43" t="s">
        <v>564</v>
      </c>
      <c r="B5" s="3" t="s">
        <v>18</v>
      </c>
      <c r="C5" s="3" t="s">
        <v>7</v>
      </c>
      <c r="D5" s="90" t="s">
        <v>571</v>
      </c>
    </row>
    <row r="6" spans="1:4" ht="15">
      <c r="A6" s="13" t="s">
        <v>531</v>
      </c>
      <c r="B6" s="6" t="s">
        <v>206</v>
      </c>
      <c r="C6" s="6"/>
      <c r="D6" s="27"/>
    </row>
    <row r="7" spans="1:4" ht="15">
      <c r="A7" s="13" t="s">
        <v>540</v>
      </c>
      <c r="B7" s="6" t="s">
        <v>206</v>
      </c>
      <c r="C7" s="6"/>
      <c r="D7" s="27"/>
    </row>
    <row r="8" spans="1:4" ht="30">
      <c r="A8" s="13" t="s">
        <v>541</v>
      </c>
      <c r="B8" s="6" t="s">
        <v>206</v>
      </c>
      <c r="C8" s="6"/>
      <c r="D8" s="27"/>
    </row>
    <row r="9" spans="1:4" ht="15">
      <c r="A9" s="13" t="s">
        <v>539</v>
      </c>
      <c r="B9" s="6" t="s">
        <v>206</v>
      </c>
      <c r="C9" s="6"/>
      <c r="D9" s="27"/>
    </row>
    <row r="10" spans="1:4" ht="15">
      <c r="A10" s="13" t="s">
        <v>538</v>
      </c>
      <c r="B10" s="6" t="s">
        <v>206</v>
      </c>
      <c r="C10" s="6"/>
      <c r="D10" s="27"/>
    </row>
    <row r="11" spans="1:4" ht="15">
      <c r="A11" s="13" t="s">
        <v>537</v>
      </c>
      <c r="B11" s="6" t="s">
        <v>206</v>
      </c>
      <c r="C11" s="6"/>
      <c r="D11" s="27"/>
    </row>
    <row r="12" spans="1:4" ht="15">
      <c r="A12" s="13" t="s">
        <v>532</v>
      </c>
      <c r="B12" s="6" t="s">
        <v>206</v>
      </c>
      <c r="C12" s="6"/>
      <c r="D12" s="27"/>
    </row>
    <row r="13" spans="1:4" ht="15">
      <c r="A13" s="13" t="s">
        <v>533</v>
      </c>
      <c r="B13" s="6" t="s">
        <v>206</v>
      </c>
      <c r="C13" s="6"/>
      <c r="D13" s="27"/>
    </row>
    <row r="14" spans="1:4" ht="15">
      <c r="A14" s="13" t="s">
        <v>534</v>
      </c>
      <c r="B14" s="6" t="s">
        <v>206</v>
      </c>
      <c r="C14" s="6"/>
      <c r="D14" s="27"/>
    </row>
    <row r="15" spans="1:4" ht="15">
      <c r="A15" s="13" t="s">
        <v>535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531</v>
      </c>
      <c r="B17" s="6" t="s">
        <v>207</v>
      </c>
      <c r="C17" s="6"/>
      <c r="D17" s="27"/>
    </row>
    <row r="18" spans="1:4" ht="15">
      <c r="A18" s="13" t="s">
        <v>540</v>
      </c>
      <c r="B18" s="6" t="s">
        <v>207</v>
      </c>
      <c r="C18" s="6"/>
      <c r="D18" s="27"/>
    </row>
    <row r="19" spans="1:4" ht="30">
      <c r="A19" s="13" t="s">
        <v>541</v>
      </c>
      <c r="B19" s="6" t="s">
        <v>207</v>
      </c>
      <c r="C19" s="6"/>
      <c r="D19" s="27"/>
    </row>
    <row r="20" spans="1:4" ht="15">
      <c r="A20" s="13" t="s">
        <v>539</v>
      </c>
      <c r="B20" s="6" t="s">
        <v>207</v>
      </c>
      <c r="C20" s="6"/>
      <c r="D20" s="27"/>
    </row>
    <row r="21" spans="1:4" ht="15">
      <c r="A21" s="13" t="s">
        <v>538</v>
      </c>
      <c r="B21" s="6" t="s">
        <v>207</v>
      </c>
      <c r="C21" s="6"/>
      <c r="D21" s="27"/>
    </row>
    <row r="22" spans="1:4" ht="15">
      <c r="A22" s="13" t="s">
        <v>537</v>
      </c>
      <c r="B22" s="6" t="s">
        <v>207</v>
      </c>
      <c r="C22" s="6"/>
      <c r="D22" s="27"/>
    </row>
    <row r="23" spans="1:4" ht="15">
      <c r="A23" s="13" t="s">
        <v>532</v>
      </c>
      <c r="B23" s="6" t="s">
        <v>207</v>
      </c>
      <c r="C23" s="6"/>
      <c r="D23" s="27"/>
    </row>
    <row r="24" spans="1:4" ht="15">
      <c r="A24" s="13" t="s">
        <v>533</v>
      </c>
      <c r="B24" s="6" t="s">
        <v>207</v>
      </c>
      <c r="C24" s="6"/>
      <c r="D24" s="27"/>
    </row>
    <row r="25" spans="1:4" ht="15">
      <c r="A25" s="13" t="s">
        <v>534</v>
      </c>
      <c r="B25" s="6" t="s">
        <v>207</v>
      </c>
      <c r="C25" s="6"/>
      <c r="D25" s="27"/>
    </row>
    <row r="26" spans="1:4" ht="15">
      <c r="A26" s="13" t="s">
        <v>535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531</v>
      </c>
      <c r="B28" s="6" t="s">
        <v>208</v>
      </c>
      <c r="C28" s="6"/>
      <c r="D28" s="27"/>
    </row>
    <row r="29" spans="1:4" ht="15">
      <c r="A29" s="13" t="s">
        <v>540</v>
      </c>
      <c r="B29" s="6" t="s">
        <v>208</v>
      </c>
      <c r="C29" s="6"/>
      <c r="D29" s="27"/>
    </row>
    <row r="30" spans="1:4" ht="30">
      <c r="A30" s="13" t="s">
        <v>541</v>
      </c>
      <c r="B30" s="6" t="s">
        <v>208</v>
      </c>
      <c r="C30" s="6"/>
      <c r="D30" s="27"/>
    </row>
    <row r="31" spans="1:4" ht="15">
      <c r="A31" s="13" t="s">
        <v>539</v>
      </c>
      <c r="B31" s="6" t="s">
        <v>208</v>
      </c>
      <c r="C31" s="6"/>
      <c r="D31" s="27"/>
    </row>
    <row r="32" spans="1:4" ht="15">
      <c r="A32" s="13" t="s">
        <v>538</v>
      </c>
      <c r="B32" s="6" t="s">
        <v>208</v>
      </c>
      <c r="C32" s="6"/>
      <c r="D32" s="27"/>
    </row>
    <row r="33" spans="1:4" ht="15">
      <c r="A33" s="13" t="s">
        <v>537</v>
      </c>
      <c r="B33" s="6" t="s">
        <v>208</v>
      </c>
      <c r="C33" s="6"/>
      <c r="D33" s="27"/>
    </row>
    <row r="34" spans="1:4" ht="15">
      <c r="A34" s="13" t="s">
        <v>532</v>
      </c>
      <c r="B34" s="6" t="s">
        <v>208</v>
      </c>
      <c r="C34" s="6"/>
      <c r="D34" s="27"/>
    </row>
    <row r="35" spans="1:4" ht="15">
      <c r="A35" s="13" t="s">
        <v>533</v>
      </c>
      <c r="B35" s="6" t="s">
        <v>208</v>
      </c>
      <c r="C35" s="6"/>
      <c r="D35" s="27"/>
    </row>
    <row r="36" spans="1:4" ht="15">
      <c r="A36" s="13" t="s">
        <v>534</v>
      </c>
      <c r="B36" s="6" t="s">
        <v>208</v>
      </c>
      <c r="C36" s="6"/>
      <c r="D36" s="27"/>
    </row>
    <row r="37" spans="1:4" ht="15">
      <c r="A37" s="13" t="s">
        <v>535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531</v>
      </c>
      <c r="B39" s="6" t="s">
        <v>214</v>
      </c>
      <c r="C39" s="6"/>
      <c r="D39" s="27"/>
    </row>
    <row r="40" spans="1:4" ht="15">
      <c r="A40" s="13" t="s">
        <v>540</v>
      </c>
      <c r="B40" s="6" t="s">
        <v>214</v>
      </c>
      <c r="C40" s="6"/>
      <c r="D40" s="27"/>
    </row>
    <row r="41" spans="1:4" ht="30">
      <c r="A41" s="13" t="s">
        <v>541</v>
      </c>
      <c r="B41" s="6" t="s">
        <v>214</v>
      </c>
      <c r="C41" s="6"/>
      <c r="D41" s="27"/>
    </row>
    <row r="42" spans="1:4" ht="15">
      <c r="A42" s="13" t="s">
        <v>539</v>
      </c>
      <c r="B42" s="6" t="s">
        <v>214</v>
      </c>
      <c r="C42" s="6"/>
      <c r="D42" s="27"/>
    </row>
    <row r="43" spans="1:4" ht="15">
      <c r="A43" s="13" t="s">
        <v>538</v>
      </c>
      <c r="B43" s="6" t="s">
        <v>214</v>
      </c>
      <c r="C43" s="6"/>
      <c r="D43" s="27"/>
    </row>
    <row r="44" spans="1:4" ht="15">
      <c r="A44" s="13" t="s">
        <v>537</v>
      </c>
      <c r="B44" s="6" t="s">
        <v>214</v>
      </c>
      <c r="C44" s="6"/>
      <c r="D44" s="27"/>
    </row>
    <row r="45" spans="1:4" ht="15">
      <c r="A45" s="13" t="s">
        <v>532</v>
      </c>
      <c r="B45" s="6" t="s">
        <v>214</v>
      </c>
      <c r="C45" s="6"/>
      <c r="D45" s="27"/>
    </row>
    <row r="46" spans="1:4" ht="15">
      <c r="A46" s="13" t="s">
        <v>533</v>
      </c>
      <c r="B46" s="6" t="s">
        <v>214</v>
      </c>
      <c r="C46" s="6"/>
      <c r="D46" s="27"/>
    </row>
    <row r="47" spans="1:4" ht="15">
      <c r="A47" s="13" t="s">
        <v>534</v>
      </c>
      <c r="B47" s="6" t="s">
        <v>214</v>
      </c>
      <c r="C47" s="6"/>
      <c r="D47" s="27"/>
    </row>
    <row r="48" spans="1:4" ht="15">
      <c r="A48" s="13" t="s">
        <v>535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536</v>
      </c>
      <c r="B50" s="6" t="s">
        <v>215</v>
      </c>
      <c r="C50" s="6"/>
      <c r="D50" s="27"/>
    </row>
    <row r="51" spans="1:4" ht="15">
      <c r="A51" s="13" t="s">
        <v>540</v>
      </c>
      <c r="B51" s="6" t="s">
        <v>215</v>
      </c>
      <c r="C51" s="6"/>
      <c r="D51" s="27"/>
    </row>
    <row r="52" spans="1:4" ht="30">
      <c r="A52" s="13" t="s">
        <v>541</v>
      </c>
      <c r="B52" s="6" t="s">
        <v>215</v>
      </c>
      <c r="C52" s="6"/>
      <c r="D52" s="27"/>
    </row>
    <row r="53" spans="1:4" ht="15">
      <c r="A53" s="13" t="s">
        <v>539</v>
      </c>
      <c r="B53" s="6" t="s">
        <v>215</v>
      </c>
      <c r="C53" s="6"/>
      <c r="D53" s="27"/>
    </row>
    <row r="54" spans="1:4" ht="15">
      <c r="A54" s="13" t="s">
        <v>538</v>
      </c>
      <c r="B54" s="6" t="s">
        <v>215</v>
      </c>
      <c r="C54" s="6"/>
      <c r="D54" s="27"/>
    </row>
    <row r="55" spans="1:4" ht="15">
      <c r="A55" s="13" t="s">
        <v>537</v>
      </c>
      <c r="B55" s="6" t="s">
        <v>215</v>
      </c>
      <c r="C55" s="6"/>
      <c r="D55" s="27"/>
    </row>
    <row r="56" spans="1:4" ht="15">
      <c r="A56" s="13" t="s">
        <v>532</v>
      </c>
      <c r="B56" s="6" t="s">
        <v>215</v>
      </c>
      <c r="C56" s="6"/>
      <c r="D56" s="27"/>
    </row>
    <row r="57" spans="1:4" ht="15">
      <c r="A57" s="13" t="s">
        <v>533</v>
      </c>
      <c r="B57" s="6" t="s">
        <v>215</v>
      </c>
      <c r="C57" s="6"/>
      <c r="D57" s="27"/>
    </row>
    <row r="58" spans="1:4" ht="15">
      <c r="A58" s="13" t="s">
        <v>534</v>
      </c>
      <c r="B58" s="6" t="s">
        <v>215</v>
      </c>
      <c r="C58" s="6"/>
      <c r="D58" s="27"/>
    </row>
    <row r="59" spans="1:4" ht="15">
      <c r="A59" s="13" t="s">
        <v>535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531</v>
      </c>
      <c r="B61" s="6" t="s">
        <v>216</v>
      </c>
      <c r="C61" s="6"/>
      <c r="D61" s="27"/>
    </row>
    <row r="62" spans="1:4" ht="15">
      <c r="A62" s="13" t="s">
        <v>540</v>
      </c>
      <c r="B62" s="6" t="s">
        <v>216</v>
      </c>
      <c r="C62" s="6"/>
      <c r="D62" s="27"/>
    </row>
    <row r="63" spans="1:4" ht="30">
      <c r="A63" s="13" t="s">
        <v>541</v>
      </c>
      <c r="B63" s="6" t="s">
        <v>216</v>
      </c>
      <c r="C63" s="6"/>
      <c r="D63" s="27"/>
    </row>
    <row r="64" spans="1:4" ht="15">
      <c r="A64" s="13" t="s">
        <v>539</v>
      </c>
      <c r="B64" s="6" t="s">
        <v>216</v>
      </c>
      <c r="C64" s="6"/>
      <c r="D64" s="27"/>
    </row>
    <row r="65" spans="1:4" ht="15">
      <c r="A65" s="13" t="s">
        <v>538</v>
      </c>
      <c r="B65" s="6" t="s">
        <v>216</v>
      </c>
      <c r="C65" s="6"/>
      <c r="D65" s="27"/>
    </row>
    <row r="66" spans="1:4" ht="15">
      <c r="A66" s="13" t="s">
        <v>537</v>
      </c>
      <c r="B66" s="6" t="s">
        <v>216</v>
      </c>
      <c r="C66" s="6"/>
      <c r="D66" s="27"/>
    </row>
    <row r="67" spans="1:4" ht="15">
      <c r="A67" s="13" t="s">
        <v>532</v>
      </c>
      <c r="B67" s="6" t="s">
        <v>216</v>
      </c>
      <c r="C67" s="6"/>
      <c r="D67" s="27"/>
    </row>
    <row r="68" spans="1:4" ht="15">
      <c r="A68" s="13" t="s">
        <v>533</v>
      </c>
      <c r="B68" s="6" t="s">
        <v>216</v>
      </c>
      <c r="C68" s="6"/>
      <c r="D68" s="27"/>
    </row>
    <row r="69" spans="1:4" ht="15">
      <c r="A69" s="13" t="s">
        <v>534</v>
      </c>
      <c r="B69" s="6" t="s">
        <v>216</v>
      </c>
      <c r="C69" s="6"/>
      <c r="D69" s="27"/>
    </row>
    <row r="70" spans="1:4" ht="15">
      <c r="A70" s="13" t="s">
        <v>535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542</v>
      </c>
      <c r="B72" s="5" t="s">
        <v>266</v>
      </c>
      <c r="C72" s="5"/>
      <c r="D72" s="27"/>
    </row>
    <row r="73" spans="1:4" ht="15">
      <c r="A73" s="13" t="s">
        <v>543</v>
      </c>
      <c r="B73" s="5" t="s">
        <v>266</v>
      </c>
      <c r="C73" s="5"/>
      <c r="D73" s="27"/>
    </row>
    <row r="74" spans="1:4" ht="15">
      <c r="A74" s="13" t="s">
        <v>551</v>
      </c>
      <c r="B74" s="5" t="s">
        <v>266</v>
      </c>
      <c r="C74" s="5"/>
      <c r="D74" s="27"/>
    </row>
    <row r="75" spans="1:4" ht="15">
      <c r="A75" s="5" t="s">
        <v>550</v>
      </c>
      <c r="B75" s="5" t="s">
        <v>266</v>
      </c>
      <c r="C75" s="5"/>
      <c r="D75" s="27"/>
    </row>
    <row r="76" spans="1:4" ht="15">
      <c r="A76" s="5" t="s">
        <v>549</v>
      </c>
      <c r="B76" s="5" t="s">
        <v>266</v>
      </c>
      <c r="C76" s="5"/>
      <c r="D76" s="27"/>
    </row>
    <row r="77" spans="1:4" ht="15">
      <c r="A77" s="5" t="s">
        <v>548</v>
      </c>
      <c r="B77" s="5" t="s">
        <v>266</v>
      </c>
      <c r="C77" s="5"/>
      <c r="D77" s="27"/>
    </row>
    <row r="78" spans="1:4" ht="15">
      <c r="A78" s="13" t="s">
        <v>547</v>
      </c>
      <c r="B78" s="5" t="s">
        <v>266</v>
      </c>
      <c r="C78" s="5"/>
      <c r="D78" s="27"/>
    </row>
    <row r="79" spans="1:4" ht="15">
      <c r="A79" s="13" t="s">
        <v>552</v>
      </c>
      <c r="B79" s="5" t="s">
        <v>266</v>
      </c>
      <c r="C79" s="5"/>
      <c r="D79" s="27"/>
    </row>
    <row r="80" spans="1:4" ht="15">
      <c r="A80" s="13" t="s">
        <v>544</v>
      </c>
      <c r="B80" s="5" t="s">
        <v>266</v>
      </c>
      <c r="C80" s="5"/>
      <c r="D80" s="27"/>
    </row>
    <row r="81" spans="1:4" ht="15">
      <c r="A81" s="13" t="s">
        <v>545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542</v>
      </c>
      <c r="B83" s="5" t="s">
        <v>267</v>
      </c>
      <c r="C83" s="5"/>
      <c r="D83" s="27"/>
    </row>
    <row r="84" spans="1:4" ht="15">
      <c r="A84" s="13" t="s">
        <v>543</v>
      </c>
      <c r="B84" s="5" t="s">
        <v>267</v>
      </c>
      <c r="C84" s="5"/>
      <c r="D84" s="27"/>
    </row>
    <row r="85" spans="1:4" ht="15">
      <c r="A85" s="13" t="s">
        <v>551</v>
      </c>
      <c r="B85" s="5" t="s">
        <v>267</v>
      </c>
      <c r="C85" s="5"/>
      <c r="D85" s="27"/>
    </row>
    <row r="86" spans="1:4" ht="15">
      <c r="A86" s="5" t="s">
        <v>550</v>
      </c>
      <c r="B86" s="5" t="s">
        <v>267</v>
      </c>
      <c r="C86" s="5"/>
      <c r="D86" s="27"/>
    </row>
    <row r="87" spans="1:4" ht="15">
      <c r="A87" s="5" t="s">
        <v>549</v>
      </c>
      <c r="B87" s="5" t="s">
        <v>267</v>
      </c>
      <c r="C87" s="5"/>
      <c r="D87" s="27"/>
    </row>
    <row r="88" spans="1:4" ht="15">
      <c r="A88" s="5" t="s">
        <v>548</v>
      </c>
      <c r="B88" s="5" t="s">
        <v>267</v>
      </c>
      <c r="C88" s="5"/>
      <c r="D88" s="27"/>
    </row>
    <row r="89" spans="1:4" ht="15">
      <c r="A89" s="13" t="s">
        <v>547</v>
      </c>
      <c r="B89" s="5" t="s">
        <v>267</v>
      </c>
      <c r="C89" s="5"/>
      <c r="D89" s="27"/>
    </row>
    <row r="90" spans="1:4" ht="15">
      <c r="A90" s="13" t="s">
        <v>546</v>
      </c>
      <c r="B90" s="5" t="s">
        <v>267</v>
      </c>
      <c r="C90" s="5"/>
      <c r="D90" s="27"/>
    </row>
    <row r="91" spans="1:4" ht="15">
      <c r="A91" s="13" t="s">
        <v>544</v>
      </c>
      <c r="B91" s="5" t="s">
        <v>267</v>
      </c>
      <c r="C91" s="5"/>
      <c r="D91" s="27"/>
    </row>
    <row r="92" spans="1:4" ht="15">
      <c r="A92" s="13" t="s">
        <v>545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542</v>
      </c>
      <c r="B94" s="5" t="s">
        <v>271</v>
      </c>
      <c r="C94" s="5"/>
      <c r="D94" s="27"/>
    </row>
    <row r="95" spans="1:4" ht="15">
      <c r="A95" s="13" t="s">
        <v>543</v>
      </c>
      <c r="B95" s="5" t="s">
        <v>271</v>
      </c>
      <c r="C95" s="5"/>
      <c r="D95" s="27"/>
    </row>
    <row r="96" spans="1:4" ht="15">
      <c r="A96" s="13" t="s">
        <v>551</v>
      </c>
      <c r="B96" s="5" t="s">
        <v>271</v>
      </c>
      <c r="C96" s="5"/>
      <c r="D96" s="27"/>
    </row>
    <row r="97" spans="1:4" ht="15">
      <c r="A97" s="5" t="s">
        <v>550</v>
      </c>
      <c r="B97" s="5" t="s">
        <v>271</v>
      </c>
      <c r="C97" s="5"/>
      <c r="D97" s="27"/>
    </row>
    <row r="98" spans="1:4" ht="15">
      <c r="A98" s="5" t="s">
        <v>549</v>
      </c>
      <c r="B98" s="5" t="s">
        <v>271</v>
      </c>
      <c r="C98" s="5"/>
      <c r="D98" s="27"/>
    </row>
    <row r="99" spans="1:4" ht="15">
      <c r="A99" s="5" t="s">
        <v>548</v>
      </c>
      <c r="B99" s="5" t="s">
        <v>271</v>
      </c>
      <c r="C99" s="5"/>
      <c r="D99" s="27"/>
    </row>
    <row r="100" spans="1:4" ht="15">
      <c r="A100" s="13" t="s">
        <v>547</v>
      </c>
      <c r="B100" s="5" t="s">
        <v>271</v>
      </c>
      <c r="C100" s="5"/>
      <c r="D100" s="27"/>
    </row>
    <row r="101" spans="1:4" ht="15">
      <c r="A101" s="13" t="s">
        <v>552</v>
      </c>
      <c r="B101" s="5" t="s">
        <v>271</v>
      </c>
      <c r="C101" s="5"/>
      <c r="D101" s="27"/>
    </row>
    <row r="102" spans="1:4" ht="15">
      <c r="A102" s="13" t="s">
        <v>544</v>
      </c>
      <c r="B102" s="5" t="s">
        <v>271</v>
      </c>
      <c r="C102" s="5"/>
      <c r="D102" s="27"/>
    </row>
    <row r="103" spans="1:4" ht="15">
      <c r="A103" s="13" t="s">
        <v>545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542</v>
      </c>
      <c r="B105" s="5" t="s">
        <v>272</v>
      </c>
      <c r="C105" s="5"/>
      <c r="D105" s="27"/>
    </row>
    <row r="106" spans="1:4" ht="15">
      <c r="A106" s="13" t="s">
        <v>543</v>
      </c>
      <c r="B106" s="5" t="s">
        <v>272</v>
      </c>
      <c r="C106" s="5"/>
      <c r="D106" s="27"/>
    </row>
    <row r="107" spans="1:4" ht="15">
      <c r="A107" s="13" t="s">
        <v>551</v>
      </c>
      <c r="B107" s="5" t="s">
        <v>272</v>
      </c>
      <c r="C107" s="5"/>
      <c r="D107" s="27"/>
    </row>
    <row r="108" spans="1:4" ht="15">
      <c r="A108" s="5" t="s">
        <v>550</v>
      </c>
      <c r="B108" s="5" t="s">
        <v>272</v>
      </c>
      <c r="C108" s="5"/>
      <c r="D108" s="27"/>
    </row>
    <row r="109" spans="1:4" ht="15">
      <c r="A109" s="5" t="s">
        <v>549</v>
      </c>
      <c r="B109" s="5" t="s">
        <v>272</v>
      </c>
      <c r="C109" s="5"/>
      <c r="D109" s="27"/>
    </row>
    <row r="110" spans="1:4" ht="15">
      <c r="A110" s="5" t="s">
        <v>548</v>
      </c>
      <c r="B110" s="5" t="s">
        <v>272</v>
      </c>
      <c r="C110" s="5"/>
      <c r="D110" s="27"/>
    </row>
    <row r="111" spans="1:4" ht="15">
      <c r="A111" s="13" t="s">
        <v>547</v>
      </c>
      <c r="B111" s="5" t="s">
        <v>272</v>
      </c>
      <c r="C111" s="5"/>
      <c r="D111" s="27"/>
    </row>
    <row r="112" spans="1:4" ht="15">
      <c r="A112" s="13" t="s">
        <v>546</v>
      </c>
      <c r="B112" s="5" t="s">
        <v>272</v>
      </c>
      <c r="C112" s="5"/>
      <c r="D112" s="27"/>
    </row>
    <row r="113" spans="1:4" ht="15">
      <c r="A113" s="13" t="s">
        <v>544</v>
      </c>
      <c r="B113" s="5" t="s">
        <v>272</v>
      </c>
      <c r="C113" s="5"/>
      <c r="D113" s="27"/>
    </row>
    <row r="114" spans="1:4" ht="15">
      <c r="A114" s="13" t="s">
        <v>545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&amp;C3/2015. (II.26) önkormányzati redelet 8.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9">
      <selection activeCell="D43" sqref="D43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24" t="s">
        <v>580</v>
      </c>
      <c r="B1" s="125"/>
      <c r="C1" s="125"/>
      <c r="D1" s="125"/>
    </row>
    <row r="2" spans="1:4" ht="26.25" customHeight="1">
      <c r="A2" s="127" t="s">
        <v>12</v>
      </c>
      <c r="B2" s="125"/>
      <c r="C2" s="125"/>
      <c r="D2" s="125"/>
    </row>
    <row r="4" spans="1:4" ht="25.5">
      <c r="A4" s="43" t="s">
        <v>564</v>
      </c>
      <c r="B4" s="3" t="s">
        <v>18</v>
      </c>
      <c r="C4" s="3" t="s">
        <v>7</v>
      </c>
      <c r="D4" s="90" t="s">
        <v>572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88" t="s">
        <v>225</v>
      </c>
      <c r="B11" s="88" t="s">
        <v>224</v>
      </c>
      <c r="C11" s="88"/>
      <c r="D11" s="27"/>
    </row>
    <row r="12" spans="1:4" ht="27">
      <c r="A12" s="88" t="s">
        <v>226</v>
      </c>
      <c r="B12" s="88" t="s">
        <v>224</v>
      </c>
      <c r="C12" s="88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88" t="s">
        <v>231</v>
      </c>
      <c r="B14" s="88" t="s">
        <v>230</v>
      </c>
      <c r="C14" s="88"/>
      <c r="D14" s="27"/>
    </row>
    <row r="15" spans="1:4" ht="27">
      <c r="A15" s="88" t="s">
        <v>232</v>
      </c>
      <c r="B15" s="88" t="s">
        <v>230</v>
      </c>
      <c r="C15" s="88"/>
      <c r="D15" s="27"/>
    </row>
    <row r="16" spans="1:4" ht="15">
      <c r="A16" s="88" t="s">
        <v>233</v>
      </c>
      <c r="B16" s="88" t="s">
        <v>230</v>
      </c>
      <c r="C16" s="88"/>
      <c r="D16" s="27"/>
    </row>
    <row r="17" spans="1:4" ht="15">
      <c r="A17" s="88" t="s">
        <v>234</v>
      </c>
      <c r="B17" s="88" t="s">
        <v>230</v>
      </c>
      <c r="C17" s="88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88" t="s">
        <v>236</v>
      </c>
      <c r="B19" s="88" t="s">
        <v>235</v>
      </c>
      <c r="C19" s="88"/>
      <c r="D19" s="27"/>
    </row>
    <row r="20" spans="1:4" ht="15">
      <c r="A20" s="88" t="s">
        <v>237</v>
      </c>
      <c r="B20" s="88" t="s">
        <v>235</v>
      </c>
      <c r="C20" s="88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&amp;R3/2015. (II.26.) önkormányzati redelet 9.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2016-09-06T12:52:16Z</cp:lastPrinted>
  <dcterms:created xsi:type="dcterms:W3CDTF">2014-01-03T21:48:14Z</dcterms:created>
  <dcterms:modified xsi:type="dcterms:W3CDTF">2016-10-21T10:03:32Z</dcterms:modified>
  <cp:category/>
  <cp:version/>
  <cp:contentType/>
  <cp:contentStatus/>
</cp:coreProperties>
</file>