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0"/>
  </bookViews>
  <sheets>
    <sheet name="1.melléklet" sheetId="1" r:id="rId1"/>
    <sheet name="1 melléklet" sheetId="2" state="hidden" r:id="rId2"/>
    <sheet name="1  melléklet" sheetId="3" state="hidden" r:id="rId3"/>
    <sheet name="2.melléklet" sheetId="4" r:id="rId4"/>
    <sheet name="2 melléklet" sheetId="5" state="hidden" r:id="rId5"/>
    <sheet name="2  melléklet" sheetId="6" state="hidden" r:id="rId6"/>
    <sheet name="3.melléklet" sheetId="7" state="hidden" r:id="rId7"/>
    <sheet name="4.melléklet" sheetId="8" state="hidden" r:id="rId8"/>
    <sheet name="5.melléklet" sheetId="9" state="hidden" r:id="rId9"/>
    <sheet name="6.melléklet" sheetId="10" state="hidden" r:id="rId10"/>
    <sheet name="7.melléklet" sheetId="11" state="hidden" r:id="rId11"/>
    <sheet name="8.melléklet" sheetId="12" state="hidden" r:id="rId12"/>
    <sheet name="9.melléklet" sheetId="13" state="hidden" r:id="rId13"/>
    <sheet name="10.melléklet" sheetId="14" r:id="rId14"/>
    <sheet name="Működési mérleg" sheetId="15" r:id="rId15"/>
    <sheet name="Felhalmozási mérleg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2">'1  melléklet'!$A$1:$F$123</definedName>
    <definedName name="_xlnm.Print_Area" localSheetId="1">'1 melléklet'!$A$1:$F$123</definedName>
    <definedName name="_xlnm.Print_Area" localSheetId="0">'1.melléklet'!$A$1:$F$122</definedName>
    <definedName name="_xlnm.Print_Area" localSheetId="13">'10.melléklet'!$A$1:$E$33</definedName>
    <definedName name="_xlnm.Print_Area" localSheetId="5">'2  melléklet'!$A$1:$F$97</definedName>
    <definedName name="_xlnm.Print_Area" localSheetId="4">'2 melléklet'!$A$1:$F$97</definedName>
    <definedName name="_xlnm.Print_Area" localSheetId="3">'2.melléklet'!$A$1:$F$97</definedName>
    <definedName name="_xlnm.Print_Area" localSheetId="6">'3.melléklet'!$A$1:$H$62</definedName>
    <definedName name="_xlnm.Print_Area" localSheetId="7">'4.melléklet'!$A$1:$H$16</definedName>
    <definedName name="_xlnm.Print_Area" localSheetId="8">'5.melléklet'!$A$1:$G$9</definedName>
    <definedName name="_xlnm.Print_Area" localSheetId="9">'6.melléklet'!$A$1:$D$39</definedName>
    <definedName name="_xlnm.Print_Area" localSheetId="10">'7.melléklet'!$A$1:$D$117</definedName>
    <definedName name="_xlnm.Print_Area" localSheetId="11">'8.melléklet'!$A$1:$D$116</definedName>
  </definedNames>
  <calcPr fullCalcOnLoad="1"/>
</workbook>
</file>

<file path=xl/sharedStrings.xml><?xml version="1.0" encoding="utf-8"?>
<sst xmlns="http://schemas.openxmlformats.org/spreadsheetml/2006/main" count="2172" uniqueCount="733">
  <si>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</si>
  <si>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</si>
  <si>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</si>
  <si>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</si>
  <si>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</si>
  <si>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</si>
  <si>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</si>
  <si>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</si>
  <si>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</si>
  <si>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</si>
  <si>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</si>
  <si>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</si>
  <si>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</si>
  <si>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</si>
  <si>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</si>
  <si>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</si>
  <si>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</si>
  <si>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</si>
  <si>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</si>
  <si>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</si>
  <si>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</si>
  <si>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</si>
  <si>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</si>
  <si>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</si>
  <si>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</si>
  <si>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</si>
  <si>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</si>
  <si>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</si>
  <si>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</si>
  <si>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</si>
  <si>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</si>
  <si>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</si>
  <si>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</si>
  <si>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</si>
  <si>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</si>
  <si>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</si>
  <si>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</si>
  <si>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</si>
  <si>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</si>
  <si>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</si>
  <si>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</si>
  <si>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</si>
  <si>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</si>
  <si>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</si>
  <si>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</si>
  <si>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</si>
  <si>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</si>
  <si>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</si>
  <si>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</si>
  <si>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</si>
  <si>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</si>
  <si>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</si>
  <si>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</si>
  <si>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</si>
  <si>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</si>
  <si>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</si>
  <si>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</si>
  <si>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</si>
  <si>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</si>
  <si>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</si>
  <si>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</si>
  <si>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</si>
  <si>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</si>
  <si>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</si>
  <si>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</si>
  <si>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</si>
  <si>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</si>
  <si>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</si>
  <si>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</si>
  <si>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</si>
  <si>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</si>
  <si>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</si>
  <si>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</si>
  <si>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</si>
  <si>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</si>
  <si>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</si>
  <si>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</si>
  <si>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</si>
  <si>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</si>
  <si>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</si>
  <si>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</si>
  <si>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</si>
  <si>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</si>
  <si>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</si>
  <si>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</si>
  <si>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</si>
  <si>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</si>
  <si>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</si>
  <si>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</si>
  <si>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</si>
  <si>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</si>
  <si>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</si>
  <si>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</si>
  <si>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</si>
  <si>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</si>
  <si>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</si>
  <si>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</si>
  <si>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</si>
  <si>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</si>
  <si>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</si>
  <si>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</si>
  <si>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</si>
  <si>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</si>
  <si>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</si>
  <si>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</si>
  <si>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</si>
  <si>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</si>
  <si>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</si>
  <si>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</si>
  <si>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</si>
  <si>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</si>
  <si>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</si>
  <si>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</si>
  <si>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</si>
  <si>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</si>
  <si>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</si>
  <si>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</si>
  <si>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</si>
  <si>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</si>
  <si>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</si>
  <si>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</si>
  <si>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</si>
  <si>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</si>
  <si>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</si>
  <si>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</si>
  <si>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</si>
  <si>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</si>
  <si>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</si>
  <si>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</si>
  <si>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</si>
  <si>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</si>
  <si>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</si>
  <si>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</si>
  <si>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</si>
  <si>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</si>
  <si>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</si>
  <si>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</si>
  <si>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</si>
  <si>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</si>
  <si>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</si>
  <si>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</si>
  <si>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</si>
  <si>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</si>
  <si>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</si>
  <si>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</si>
  <si>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</si>
  <si>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</si>
  <si>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</si>
  <si>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</si>
  <si>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</si>
  <si>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</si>
  <si>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</si>
  <si>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</si>
  <si>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</si>
  <si>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</si>
  <si>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</si>
  <si>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</si>
  <si>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</si>
  <si>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</si>
  <si>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</si>
  <si>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</si>
  <si>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</si>
  <si>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</si>
  <si>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</si>
  <si>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</si>
  <si>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</si>
  <si>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</si>
  <si>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</si>
  <si>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</si>
  <si>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</si>
  <si>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</si>
  <si>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</si>
  <si>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</si>
  <si>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</si>
  <si>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</si>
  <si>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</si>
  <si>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</si>
  <si>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</si>
  <si>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</si>
  <si>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</si>
  <si>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</si>
  <si>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</si>
  <si>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</si>
  <si>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</si>
  <si>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</si>
  <si>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</si>
  <si>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</si>
  <si>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</si>
  <si>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</si>
  <si>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</si>
  <si>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</si>
  <si>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</si>
  <si>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</si>
  <si>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</si>
  <si>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</si>
  <si>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</si>
  <si>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</si>
  <si>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</si>
  <si>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</si>
  <si>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</si>
  <si>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</si>
  <si>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</si>
  <si>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</si>
  <si>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</si>
  <si>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</si>
  <si>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</si>
  <si>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</si>
  <si>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</si>
  <si>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</si>
  <si>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</si>
  <si>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</si>
  <si>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</si>
  <si>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</si>
  <si>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</si>
  <si>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</si>
  <si>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</si>
  <si>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</si>
  <si>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</si>
  <si>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</si>
  <si>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</si>
  <si>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</si>
  <si>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</si>
  <si>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</si>
  <si>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</si>
  <si>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</si>
  <si>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</si>
  <si>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</si>
  <si>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</si>
  <si>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</si>
  <si>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</si>
  <si>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</si>
  <si>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</si>
  <si>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</si>
  <si>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</si>
  <si>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</si>
  <si>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</si>
  <si>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</si>
  <si>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</si>
  <si>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</si>
  <si>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</si>
  <si>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</si>
  <si>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</si>
  <si>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</si>
  <si>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</si>
  <si>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</si>
  <si>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</si>
  <si>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</si>
  <si>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</si>
  <si>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</si>
  <si>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</si>
  <si>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</si>
  <si>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</si>
  <si>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</si>
  <si>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</si>
  <si>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</si>
  <si>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</si>
  <si>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</si>
  <si>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</si>
  <si>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</si>
  <si>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</si>
  <si>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</si>
  <si>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</si>
  <si>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</si>
  <si>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</si>
  <si>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</si>
  <si>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</si>
  <si>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</si>
  <si>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</si>
  <si>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</si>
  <si>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</si>
  <si>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</si>
  <si>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</si>
  <si>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</si>
  <si>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</si>
  <si>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</si>
  <si>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</si>
  <si>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</si>
  <si>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</si>
  <si>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</si>
  <si>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</si>
  <si>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</si>
  <si>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</si>
  <si>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</si>
  <si>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</si>
  <si>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</si>
  <si>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</si>
  <si>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</si>
  <si>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</si>
  <si>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</si>
  <si>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</si>
  <si>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</si>
  <si>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</si>
  <si>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</si>
  <si>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</si>
  <si>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</si>
  <si>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</si>
  <si>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</si>
  <si>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</si>
  <si>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</si>
  <si>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</si>
  <si>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</si>
  <si>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</si>
  <si>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</si>
  <si>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</si>
  <si>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</si>
  <si>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</si>
  <si>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</si>
  <si>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</si>
  <si>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</si>
  <si>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</si>
  <si>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</si>
  <si>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</si>
  <si>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</si>
  <si>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</si>
  <si>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</si>
  <si>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</si>
  <si>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</si>
  <si>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</si>
  <si>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</si>
  <si>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</si>
  <si>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</si>
  <si>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</si>
  <si>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</si>
  <si>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</si>
  <si>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</si>
  <si>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</si>
  <si>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</si>
  <si>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</si>
  <si>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</si>
  <si>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</si>
  <si>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</si>
  <si>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</si>
  <si>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</si>
  <si>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</si>
  <si>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</si>
  <si>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</si>
  <si>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</si>
  <si>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</si>
  <si>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</si>
  <si>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</si>
  <si>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</si>
  <si>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</si>
  <si>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</si>
  <si>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</si>
  <si>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</si>
  <si>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</si>
  <si>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</si>
  <si>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</si>
  <si>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</si>
  <si>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</si>
  <si>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</si>
  <si>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</si>
  <si>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</si>
  <si>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</si>
  <si>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</si>
  <si>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</si>
  <si>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</si>
  <si>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</si>
  <si>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</si>
  <si>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</si>
  <si>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</si>
  <si>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</si>
  <si>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</si>
  <si>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</si>
  <si>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</si>
  <si>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</si>
  <si>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</si>
  <si>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</si>
  <si>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</si>
  <si>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</si>
  <si>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</si>
  <si>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</si>
  <si>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</si>
  <si>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</si>
  <si>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</si>
  <si>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</si>
  <si>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</si>
  <si>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</si>
  <si>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</si>
  <si>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</si>
  <si>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</si>
  <si>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</si>
  <si>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</si>
  <si>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</si>
  <si>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</si>
  <si>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</si>
  <si>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</si>
  <si>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</si>
  <si>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</si>
  <si>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</si>
  <si>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</si>
  <si>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</si>
  <si>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</si>
  <si>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</si>
  <si>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</si>
  <si>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</si>
  <si>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</si>
  <si>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</si>
  <si>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</si>
  <si>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</si>
  <si>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</si>
  <si>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</si>
  <si>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</si>
  <si>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</si>
  <si>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</si>
  <si>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</si>
  <si>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</si>
  <si>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</si>
  <si>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</si>
  <si>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</si>
  <si>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</si>
  <si>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</si>
  <si>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</si>
  <si>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</si>
  <si>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</si>
  <si>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</si>
  <si>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</si>
  <si>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</si>
  <si>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</si>
  <si>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</si>
  <si>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</si>
  <si>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</si>
  <si>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</si>
  <si>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</si>
  <si>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</si>
  <si>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</si>
  <si>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</si>
  <si>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</si>
  <si>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</si>
  <si>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</si>
  <si>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</si>
  <si>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</si>
  <si>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</si>
  <si>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</si>
  <si>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</si>
  <si>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</si>
  <si>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</si>
  <si>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</si>
  <si>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</si>
  <si>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</si>
  <si>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</si>
  <si>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</si>
  <si>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</si>
  <si>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</si>
  <si>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</si>
  <si>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</si>
  <si>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</si>
  <si>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</si>
  <si>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</si>
  <si>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</si>
  <si>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</si>
  <si>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</si>
  <si>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</si>
  <si>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</si>
  <si>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</si>
  <si>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</si>
  <si>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</si>
  <si>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</si>
  <si>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</si>
  <si>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</si>
  <si>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</si>
  <si>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</si>
  <si>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</si>
  <si>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</si>
  <si>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</si>
  <si>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</si>
  <si>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</si>
  <si>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</si>
  <si>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</si>
  <si>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</si>
  <si>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</si>
  <si>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</si>
  <si>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</si>
  <si>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</si>
  <si>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</si>
  <si>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</si>
  <si>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</si>
  <si>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</si>
  <si>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</si>
  <si>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</si>
  <si>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</si>
  <si>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</si>
  <si>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</si>
  <si>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</si>
  <si>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</si>
  <si>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</si>
  <si>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</si>
  <si>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</si>
  <si>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</si>
  <si>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</si>
  <si>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</si>
  <si>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</si>
  <si>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</si>
  <si>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</si>
  <si>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</si>
  <si>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</si>
  <si>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</si>
  <si>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</si>
  <si>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</si>
  <si>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</si>
  <si>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</si>
  <si>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</si>
  <si>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</si>
  <si>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</si>
  <si>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</si>
  <si>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</si>
  <si>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</si>
  <si>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</si>
  <si>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</si>
  <si>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</si>
  <si>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</si>
  <si>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</si>
  <si>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</si>
  <si>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</si>
  <si>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</si>
  <si>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</si>
  <si>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</si>
  <si>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</si>
  <si>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</si>
  <si>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</si>
  <si>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</si>
  <si>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</si>
  <si>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</si>
  <si>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</si>
  <si>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</si>
  <si>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</si>
  <si>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</si>
  <si>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</si>
  <si>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</si>
  <si>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</si>
  <si>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</si>
  <si>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</si>
  <si>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</si>
  <si>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</si>
  <si>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</si>
  <si>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</si>
  <si>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</si>
  <si>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</si>
  <si>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</si>
  <si>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</si>
  <si>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</si>
  <si>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</si>
  <si>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</si>
  <si>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</si>
  <si>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</si>
  <si>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</si>
  <si>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</si>
  <si>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</si>
  <si>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</si>
  <si>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</si>
  <si>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</si>
  <si>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</si>
  <si>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</si>
  <si>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</si>
  <si>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</si>
  <si>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</si>
  <si>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</si>
  <si>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</si>
  <si>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</si>
  <si>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</si>
  <si>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</si>
  <si>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</si>
  <si>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</si>
  <si>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</si>
  <si>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</si>
  <si>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</si>
  <si>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</si>
  <si>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</si>
  <si>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</si>
  <si>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</si>
  <si>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mód. ei.</t>
  </si>
  <si>
    <t>módosított ei.</t>
  </si>
  <si>
    <t>mód.ei.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</si>
  <si>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</si>
  <si>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</si>
  <si>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</si>
  <si>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</si>
  <si>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</si>
  <si>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</si>
  <si>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</si>
  <si>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</si>
  <si>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</si>
  <si>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</si>
  <si>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</si>
  <si>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</si>
  <si>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</si>
  <si>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</si>
  <si>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</si>
  <si>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</si>
  <si>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</si>
  <si>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Helyi adó és egyéb közhatalmi bevételek (Ft)</t>
  </si>
  <si>
    <t>Bevételek (Ft)</t>
  </si>
  <si>
    <t>Kiadások (Ft)</t>
  </si>
  <si>
    <t>Balatonkenese Város Önkormányzat 2016. évi összevont költségvetése</t>
  </si>
  <si>
    <t>Vagyonmegosztásra</t>
  </si>
  <si>
    <t>háztartások részére ( kultúra keret)</t>
  </si>
  <si>
    <t xml:space="preserve">Monitor 1 db </t>
  </si>
  <si>
    <t>Picnik padok asztallal</t>
  </si>
  <si>
    <t>Fűvesítéshez föld és fűmag</t>
  </si>
  <si>
    <t>Zuhanyok köré térkő</t>
  </si>
  <si>
    <t>Zuhanyok fölé napvitorlák</t>
  </si>
  <si>
    <t>Játékhajó strandra (Játszótér)+ homok alá</t>
  </si>
  <si>
    <t>Szalagfűrész asztalosműhely</t>
  </si>
  <si>
    <t>Kézi fűnyítógép Honda motoros 3 db</t>
  </si>
  <si>
    <t>Kis teherautó (7 személyes) Ford Transit</t>
  </si>
  <si>
    <t>JCB 1CX (56500€)</t>
  </si>
  <si>
    <t>Hidrot fűkasza</t>
  </si>
  <si>
    <t>Zetor traktor</t>
  </si>
  <si>
    <t>Büfé vásárlás (2015)</t>
  </si>
  <si>
    <t>Parti sétány közvilágítás</t>
  </si>
  <si>
    <t>ASP rendszerhez való csatlakozás tárgyi feltételeinek teljesítése</t>
  </si>
  <si>
    <t>Széchenyi park felújítás (termőföld, fák, virágok)</t>
  </si>
  <si>
    <t xml:space="preserve">Széchenyi park járdaépítése </t>
  </si>
  <si>
    <t>Bringapark térkövezése</t>
  </si>
  <si>
    <t>Táncsics utca 3. szolgálati lakásnál térkövezés a garázs mellett</t>
  </si>
  <si>
    <t xml:space="preserve">Blaha Lujza utca csapadék víz elvezetése </t>
  </si>
  <si>
    <t>Közművelődési intézmény felújítása</t>
  </si>
  <si>
    <t>Nyílvános Wc tetőfelújítás</t>
  </si>
  <si>
    <t>Egyéb nonprofit váll.  részére</t>
  </si>
  <si>
    <t>Balatonkenese Város Önkormányzat 2018. évi összevont költségvetése</t>
  </si>
  <si>
    <t>Sor-
szám</t>
  </si>
  <si>
    <t>Bevételek</t>
  </si>
  <si>
    <t>Kiadások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</si>
  <si>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</si>
  <si>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</si>
  <si>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</si>
  <si>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</si>
  <si>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</si>
  <si>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</si>
  <si>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</si>
  <si>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</si>
  <si>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</si>
  <si>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</si>
  <si>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</si>
  <si>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</si>
  <si>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</si>
  <si>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</si>
  <si>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</si>
  <si>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</si>
  <si>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</si>
  <si>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</si>
  <si>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</si>
  <si>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</si>
  <si>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</si>
  <si>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</si>
  <si>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</si>
  <si>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</si>
  <si>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</si>
  <si>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</si>
  <si>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</si>
  <si>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</si>
  <si>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</si>
  <si>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</si>
  <si>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</si>
  <si>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</si>
  <si>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</si>
  <si>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</si>
  <si>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</si>
  <si>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</si>
  <si>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</si>
  <si>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</si>
  <si>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</si>
  <si>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</si>
  <si>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</si>
  <si>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</si>
  <si>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</si>
  <si>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</si>
  <si>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</si>
  <si>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</si>
  <si>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</si>
  <si>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</si>
  <si>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</si>
  <si>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</si>
  <si>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</si>
  <si>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</si>
  <si>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</si>
  <si>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</si>
  <si>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</si>
  <si>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</si>
  <si>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</si>
  <si>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</si>
  <si>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</si>
  <si>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</si>
  <si>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</si>
  <si>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</si>
  <si>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</si>
  <si>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</si>
  <si>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</si>
  <si>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</si>
  <si>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</si>
  <si>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</si>
  <si>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</si>
  <si>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</si>
  <si>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</si>
  <si>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</si>
  <si>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</si>
  <si>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</si>
  <si>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</si>
  <si>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</si>
  <si>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</si>
  <si>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</si>
  <si>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</si>
  <si>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</si>
  <si>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</si>
  <si>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</si>
  <si>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</si>
  <si>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</si>
  <si>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</si>
  <si>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</si>
  <si>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</si>
  <si>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</si>
  <si>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</si>
  <si>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</si>
  <si>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</si>
  <si>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</si>
  <si>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</si>
  <si>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</si>
  <si>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</si>
  <si>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</si>
  <si>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</si>
  <si>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</si>
  <si>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</si>
  <si>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</si>
  <si>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</si>
  <si>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</si>
  <si>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</si>
  <si>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</si>
  <si>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Forintban !</t>
  </si>
  <si>
    <t>I. Működési célú bevételek és kiadások mérlege
(Összevontan)</t>
  </si>
  <si>
    <t>II. Felhalmozási célú bevételek és kiadások mérlege
(Összevontan)</t>
  </si>
  <si>
    <t>Megelőlegezések visszafizetése</t>
  </si>
  <si>
    <t>Balatonkenese Város Önkormányzat 2020. évi összevont költségvetése</t>
  </si>
  <si>
    <t>2020. évi előirányzat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</si>
</sst>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0"/>
    </font>
    <font>
      <i/>
      <sz val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1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86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87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88" fillId="0" borderId="10" xfId="0" applyNumberFormat="1" applyFont="1" applyBorder="1" applyAlignment="1">
      <alignment/>
    </xf>
    <xf numFmtId="3" fontId="31" fillId="0" borderId="11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89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horizontal="left" vertical="center"/>
    </xf>
    <xf numFmtId="3" fontId="33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82" fillId="0" borderId="10" xfId="0" applyFont="1" applyBorder="1" applyAlignment="1">
      <alignment/>
    </xf>
    <xf numFmtId="3" fontId="82" fillId="0" borderId="10" xfId="0" applyNumberFormat="1" applyFont="1" applyBorder="1" applyAlignment="1">
      <alignment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91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29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/>
    </xf>
    <xf numFmtId="0" fontId="65" fillId="0" borderId="10" xfId="56" applyFont="1" applyFill="1" applyBorder="1" applyAlignment="1">
      <alignment horizontal="left" vertical="center" wrapText="1"/>
      <protection/>
    </xf>
    <xf numFmtId="0" fontId="66" fillId="0" borderId="10" xfId="56" applyFont="1" applyFill="1" applyBorder="1" applyAlignment="1">
      <alignment horizontal="left" vertical="center" wrapText="1"/>
      <protection/>
    </xf>
    <xf numFmtId="0" fontId="67" fillId="0" borderId="10" xfId="56" applyFont="1" applyFill="1" applyBorder="1" applyAlignment="1">
      <alignment horizontal="left" vertical="center" wrapText="1"/>
      <protection/>
    </xf>
    <xf numFmtId="175" fontId="0" fillId="0" borderId="0" xfId="0" applyNumberFormat="1" applyFill="1" applyAlignment="1" applyProtection="1">
      <alignment vertical="center" wrapText="1"/>
      <protection/>
    </xf>
    <xf numFmtId="175" fontId="36" fillId="0" borderId="0" xfId="0" applyNumberFormat="1" applyFont="1" applyFill="1" applyAlignment="1" applyProtection="1">
      <alignment horizontal="centerContinuous" vertical="center" wrapText="1"/>
      <protection/>
    </xf>
    <xf numFmtId="175" fontId="0" fillId="0" borderId="0" xfId="0" applyNumberFormat="1" applyFill="1" applyAlignment="1" applyProtection="1">
      <alignment horizontal="centerContinuous" vertical="center"/>
      <protection/>
    </xf>
    <xf numFmtId="175" fontId="0" fillId="0" borderId="0" xfId="0" applyNumberFormat="1" applyFill="1" applyAlignment="1" applyProtection="1">
      <alignment horizontal="center" vertical="center" wrapText="1"/>
      <protection/>
    </xf>
    <xf numFmtId="175" fontId="37" fillId="0" borderId="0" xfId="0" applyNumberFormat="1" applyFont="1" applyFill="1" applyAlignment="1" applyProtection="1">
      <alignment horizontal="right" vertical="center"/>
      <protection/>
    </xf>
    <xf numFmtId="175" fontId="38" fillId="0" borderId="12" xfId="0" applyNumberFormat="1" applyFont="1" applyFill="1" applyBorder="1" applyAlignment="1" applyProtection="1">
      <alignment horizontal="centerContinuous" vertical="center" wrapText="1"/>
      <protection/>
    </xf>
    <xf numFmtId="175" fontId="38" fillId="0" borderId="13" xfId="0" applyNumberFormat="1" applyFont="1" applyFill="1" applyBorder="1" applyAlignment="1" applyProtection="1">
      <alignment horizontal="centerContinuous" vertical="center" wrapText="1"/>
      <protection/>
    </xf>
    <xf numFmtId="175" fontId="38" fillId="0" borderId="14" xfId="0" applyNumberFormat="1" applyFont="1" applyFill="1" applyBorder="1" applyAlignment="1" applyProtection="1">
      <alignment horizontal="centerContinuous" vertical="center" wrapText="1"/>
      <protection/>
    </xf>
    <xf numFmtId="175" fontId="38" fillId="0" borderId="12" xfId="0" applyNumberFormat="1" applyFont="1" applyFill="1" applyBorder="1" applyAlignment="1" applyProtection="1">
      <alignment horizontal="center" vertical="center" wrapText="1"/>
      <protection/>
    </xf>
    <xf numFmtId="175" fontId="38" fillId="0" borderId="13" xfId="0" applyNumberFormat="1" applyFont="1" applyFill="1" applyBorder="1" applyAlignment="1" applyProtection="1">
      <alignment horizontal="center" vertical="center" wrapText="1"/>
      <protection/>
    </xf>
    <xf numFmtId="175" fontId="39" fillId="0" borderId="15" xfId="0" applyNumberFormat="1" applyFont="1" applyFill="1" applyBorder="1" applyAlignment="1" applyProtection="1">
      <alignment horizontal="center" vertical="center" wrapText="1"/>
      <protection/>
    </xf>
    <xf numFmtId="175" fontId="39" fillId="0" borderId="12" xfId="0" applyNumberFormat="1" applyFont="1" applyFill="1" applyBorder="1" applyAlignment="1" applyProtection="1">
      <alignment horizontal="center" vertical="center" wrapText="1"/>
      <protection/>
    </xf>
    <xf numFmtId="175" fontId="39" fillId="0" borderId="13" xfId="0" applyNumberFormat="1" applyFont="1" applyFill="1" applyBorder="1" applyAlignment="1" applyProtection="1">
      <alignment horizontal="center" vertical="center" wrapText="1"/>
      <protection/>
    </xf>
    <xf numFmtId="175" fontId="39" fillId="0" borderId="14" xfId="0" applyNumberFormat="1" applyFont="1" applyFill="1" applyBorder="1" applyAlignment="1" applyProtection="1">
      <alignment horizontal="center" vertical="center" wrapText="1"/>
      <protection/>
    </xf>
    <xf numFmtId="175" fontId="0" fillId="0" borderId="16" xfId="0" applyNumberFormat="1" applyFill="1" applyBorder="1" applyAlignment="1" applyProtection="1">
      <alignment horizontal="left" vertical="center" wrapText="1" indent="1"/>
      <protection/>
    </xf>
    <xf numFmtId="175" fontId="40" fillId="0" borderId="17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5" fontId="0" fillId="0" borderId="20" xfId="0" applyNumberFormat="1" applyFill="1" applyBorder="1" applyAlignment="1" applyProtection="1">
      <alignment horizontal="left" vertical="center" wrapText="1" indent="1"/>
      <protection/>
    </xf>
    <xf numFmtId="175" fontId="40" fillId="0" borderId="21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3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5" fontId="4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5" fontId="4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75" fontId="4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75" fontId="41" fillId="0" borderId="15" xfId="0" applyNumberFormat="1" applyFont="1" applyFill="1" applyBorder="1" applyAlignment="1" applyProtection="1">
      <alignment horizontal="left" vertical="center" wrapText="1" indent="1"/>
      <protection/>
    </xf>
    <xf numFmtId="175" fontId="39" fillId="0" borderId="12" xfId="0" applyNumberFormat="1" applyFont="1" applyFill="1" applyBorder="1" applyAlignment="1" applyProtection="1">
      <alignment horizontal="left" vertical="center" wrapText="1" indent="1"/>
      <protection/>
    </xf>
    <xf numFmtId="175" fontId="39" fillId="0" borderId="13" xfId="0" applyNumberFormat="1" applyFont="1" applyFill="1" applyBorder="1" applyAlignment="1" applyProtection="1">
      <alignment horizontal="right" vertical="center" wrapText="1" indent="1"/>
      <protection/>
    </xf>
    <xf numFmtId="175" fontId="39" fillId="0" borderId="14" xfId="0" applyNumberFormat="1" applyFont="1" applyFill="1" applyBorder="1" applyAlignment="1" applyProtection="1">
      <alignment horizontal="right" vertical="center" wrapText="1" indent="1"/>
      <protection/>
    </xf>
    <xf numFmtId="175" fontId="42" fillId="0" borderId="28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29" xfId="0" applyNumberFormat="1" applyFont="1" applyFill="1" applyBorder="1" applyAlignment="1" applyProtection="1">
      <alignment horizontal="left" vertical="center" wrapText="1" indent="1"/>
      <protection/>
    </xf>
    <xf numFmtId="175" fontId="43" fillId="0" borderId="11" xfId="0" applyNumberFormat="1" applyFont="1" applyFill="1" applyBorder="1" applyAlignment="1" applyProtection="1">
      <alignment horizontal="right" vertical="center" wrapText="1" indent="1"/>
      <protection/>
    </xf>
    <xf numFmtId="175" fontId="40" fillId="0" borderId="21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5" fontId="42" fillId="0" borderId="20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5" fontId="43" fillId="0" borderId="10" xfId="0" applyNumberFormat="1" applyFont="1" applyFill="1" applyBorder="1" applyAlignment="1" applyProtection="1">
      <alignment horizontal="right" vertical="center" wrapText="1" indent="1"/>
      <protection/>
    </xf>
    <xf numFmtId="175" fontId="4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5" fontId="0" fillId="0" borderId="28" xfId="0" applyNumberFormat="1" applyFill="1" applyBorder="1" applyAlignment="1" applyProtection="1">
      <alignment horizontal="left" vertical="center" wrapText="1" indent="1"/>
      <protection/>
    </xf>
    <xf numFmtId="175" fontId="4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75" fontId="41" fillId="0" borderId="12" xfId="0" applyNumberFormat="1" applyFont="1" applyFill="1" applyBorder="1" applyAlignment="1" applyProtection="1">
      <alignment horizontal="left" vertical="center" wrapText="1" indent="1"/>
      <protection/>
    </xf>
    <xf numFmtId="175" fontId="41" fillId="0" borderId="31" xfId="0" applyNumberFormat="1" applyFont="1" applyFill="1" applyBorder="1" applyAlignment="1" applyProtection="1">
      <alignment horizontal="right" vertical="center" wrapText="1" indent="1"/>
      <protection/>
    </xf>
    <xf numFmtId="175" fontId="4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40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75" fontId="40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75" fontId="4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9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5" fontId="43" fillId="0" borderId="29" xfId="0" applyNumberFormat="1" applyFont="1" applyFill="1" applyBorder="1" applyAlignment="1" applyProtection="1">
      <alignment horizontal="left" vertical="center" wrapText="1" indent="1"/>
      <protection/>
    </xf>
    <xf numFmtId="175" fontId="43" fillId="0" borderId="18" xfId="0" applyNumberFormat="1" applyFont="1" applyFill="1" applyBorder="1" applyAlignment="1" applyProtection="1">
      <alignment horizontal="right" vertical="center" wrapText="1" indent="1"/>
      <protection/>
    </xf>
    <xf numFmtId="175" fontId="4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5" fontId="40" fillId="0" borderId="21" xfId="0" applyNumberFormat="1" applyFont="1" applyFill="1" applyBorder="1" applyAlignment="1" applyProtection="1">
      <alignment horizontal="left" vertical="center" wrapText="1" indent="2"/>
      <protection/>
    </xf>
    <xf numFmtId="175" fontId="40" fillId="0" borderId="10" xfId="0" applyNumberFormat="1" applyFont="1" applyFill="1" applyBorder="1" applyAlignment="1" applyProtection="1">
      <alignment horizontal="left" vertical="center" wrapText="1" indent="2"/>
      <protection/>
    </xf>
    <xf numFmtId="175" fontId="43" fillId="0" borderId="10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17" xfId="0" applyNumberFormat="1" applyFont="1" applyFill="1" applyBorder="1" applyAlignment="1" applyProtection="1">
      <alignment horizontal="left" vertical="center" wrapText="1" indent="1"/>
      <protection/>
    </xf>
    <xf numFmtId="175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5" fontId="4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5" fontId="40" fillId="0" borderId="17" xfId="0" applyNumberFormat="1" applyFont="1" applyFill="1" applyBorder="1" applyAlignment="1" applyProtection="1">
      <alignment horizontal="left" vertical="center" wrapText="1" indent="2"/>
      <protection/>
    </xf>
    <xf numFmtId="175" fontId="40" fillId="0" borderId="25" xfId="0" applyNumberFormat="1" applyFont="1" applyFill="1" applyBorder="1" applyAlignment="1" applyProtection="1">
      <alignment horizontal="left" vertical="center" wrapText="1" indent="2"/>
      <protection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175" fontId="38" fillId="0" borderId="34" xfId="0" applyNumberFormat="1" applyFont="1" applyFill="1" applyBorder="1" applyAlignment="1" applyProtection="1">
      <alignment horizontal="center" vertical="center" wrapText="1"/>
      <protection/>
    </xf>
    <xf numFmtId="175" fontId="38" fillId="0" borderId="35" xfId="0" applyNumberFormat="1" applyFont="1" applyFill="1" applyBorder="1" applyAlignment="1" applyProtection="1">
      <alignment horizontal="center" vertical="center" wrapText="1"/>
      <protection/>
    </xf>
    <xf numFmtId="175" fontId="38" fillId="0" borderId="36" xfId="0" applyNumberFormat="1" applyFont="1" applyFill="1" applyBorder="1" applyAlignment="1" applyProtection="1">
      <alignment horizontal="center" vertical="center" wrapText="1"/>
      <protection/>
    </xf>
    <xf numFmtId="175" fontId="38" fillId="0" borderId="3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Test&#252;leti\2017.%20&#233;vi%20k&#246;lts&#233;gvet&#233;s\&#214;nkorm&#225;nyzat\2017.%20&#201;VI%20K&#214;LTS&#201;GVET&#201;SI%20RENDELET%20&#246;nkorm&#225;nyza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20\K&#246;zm&#369;vel&#337;d&#233;s\K&#214;ZM&#368;VEL&#336;D&#201;SI%20INT&#201;ZM&#201;NY%20&#201;S%20K&#214;NYVT&#193;R%202020.%20&#201;VI%20K&#214;LTS&#201;GVET&#201;SI%20TERVEZET%201%20v&#225;ltozat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20\&#214;nkorm&#225;nyzat\2020.%20&#201;VI%20K&#214;LTS&#201;GVET&#201;SI%20RENDELET%20&#246;nkorm&#225;nyza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20\V&#225;g&#243;\2020.%20&#201;VI%20K&#214;LTS&#201;GVET&#201;SI%20RENDELET%20v&#225;g&#243;%2001.07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&#214;nkorm&#225;nyzat\Eredeti\2018.%20&#201;VI%20K&#214;LTS&#201;GVET&#201;SI%20RENDELET%20&#246;nkorm&#225;nyz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V&#225;g&#243;\Eredeti\2018.%20&#201;VI%20K&#214;LTS&#201;GVET&#201;SI%20RENDELET%20v&#225;g&#243;%2001.18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K&#246;zm&#369;\Eredeti\2018.%20&#201;VI%20K&#214;LTS&#201;GVET&#201;SI%20Tervezet_%20k&#246;zm&#369;vel&#337;d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8\&#214;nkorm&#225;nyzat\Eredeti\2018.%20&#201;VI%20K&#214;LTS&#201;GVET&#201;SI%20RENDELET%20&#246;nkorm&#225;nyzat%20megbontot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9\&#214;nkorm&#225;nyzat\2018.%20&#201;VI%20K&#214;LTS&#201;GVET&#201;SI%20RENDELET%20&#246;nkorm&#225;nyzat%20megbontot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9\Hivatal\2019.%20&#201;VI%20K&#214;LTS&#201;GVET&#201;SI%20RENDELET%20hivata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19\&#214;nkorm&#225;nyzat\2019.%20&#201;VI%20K&#214;LTS&#201;GVET&#201;SI%20RENDELET%20&#246;nkorm&#225;nyzat%20megbontot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Peter\k&#246;lts&#233;gvet&#233;s%202020\Hivatal\2020.%20&#201;VI%20K&#214;LTS&#201;GVET&#201;SI%20RENDELET%20hiva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6">
        <row r="19">
          <cell r="A19" t="str">
            <v>Fogorvosi eszközök vétele</v>
          </cell>
        </row>
      </sheetData>
      <sheetData sheetId="11">
        <row r="32">
          <cell r="C32">
            <v>4620000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  <sheetName val="Munka1"/>
    </sheetNames>
    <sheetDataSet>
      <sheetData sheetId="0">
        <row r="6">
          <cell r="H6">
            <v>14649560</v>
          </cell>
        </row>
        <row r="9">
          <cell r="H9">
            <v>0</v>
          </cell>
        </row>
        <row r="11">
          <cell r="H11">
            <v>0</v>
          </cell>
        </row>
        <row r="12">
          <cell r="H12">
            <v>558784</v>
          </cell>
        </row>
        <row r="14">
          <cell r="H14">
            <v>205000</v>
          </cell>
        </row>
        <row r="17">
          <cell r="H17">
            <v>0</v>
          </cell>
        </row>
        <row r="21">
          <cell r="H21">
            <v>2720000</v>
          </cell>
        </row>
        <row r="22">
          <cell r="H22">
            <v>700000</v>
          </cell>
        </row>
        <row r="25">
          <cell r="H25">
            <v>3754802</v>
          </cell>
        </row>
        <row r="26">
          <cell r="H26">
            <v>250000</v>
          </cell>
        </row>
        <row r="27">
          <cell r="H27">
            <v>1300000</v>
          </cell>
        </row>
        <row r="30">
          <cell r="H30">
            <v>395000</v>
          </cell>
        </row>
        <row r="31">
          <cell r="H31">
            <v>600000</v>
          </cell>
        </row>
        <row r="33">
          <cell r="H33">
            <v>1700000</v>
          </cell>
        </row>
        <row r="34">
          <cell r="H34">
            <v>0</v>
          </cell>
        </row>
        <row r="35">
          <cell r="H35">
            <v>631346</v>
          </cell>
        </row>
        <row r="36">
          <cell r="H36">
            <v>380000</v>
          </cell>
        </row>
        <row r="37">
          <cell r="H37">
            <v>0</v>
          </cell>
        </row>
        <row r="38">
          <cell r="H38">
            <v>13635654</v>
          </cell>
        </row>
        <row r="39">
          <cell r="H39">
            <v>1500000</v>
          </cell>
        </row>
        <row r="41">
          <cell r="H41">
            <v>100000</v>
          </cell>
        </row>
        <row r="42">
          <cell r="H42">
            <v>822440</v>
          </cell>
        </row>
        <row r="44">
          <cell r="H44">
            <v>3836212</v>
          </cell>
        </row>
        <row r="48">
          <cell r="H48">
            <v>730000</v>
          </cell>
        </row>
        <row r="76">
          <cell r="H76">
            <v>0</v>
          </cell>
        </row>
        <row r="77">
          <cell r="H77">
            <v>0</v>
          </cell>
        </row>
        <row r="78">
          <cell r="H78">
            <v>306764</v>
          </cell>
        </row>
        <row r="81">
          <cell r="H81">
            <v>15338</v>
          </cell>
        </row>
      </sheetData>
      <sheetData sheetId="1">
        <row r="34">
          <cell r="H34">
            <v>900000</v>
          </cell>
        </row>
        <row r="35">
          <cell r="H35">
            <v>0</v>
          </cell>
        </row>
        <row r="38">
          <cell r="H38">
            <v>0</v>
          </cell>
        </row>
        <row r="40">
          <cell r="H40">
            <v>0</v>
          </cell>
        </row>
        <row r="42">
          <cell r="H42">
            <v>0</v>
          </cell>
        </row>
        <row r="78">
          <cell r="H78">
            <v>1485061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5">
          <cell r="I5">
            <v>6370000</v>
          </cell>
        </row>
        <row r="8">
          <cell r="I8">
            <v>0</v>
          </cell>
        </row>
        <row r="10">
          <cell r="I10">
            <v>0</v>
          </cell>
        </row>
        <row r="11">
          <cell r="I11">
            <v>447030</v>
          </cell>
        </row>
        <row r="13">
          <cell r="I13">
            <v>150000</v>
          </cell>
        </row>
        <row r="16">
          <cell r="I16">
            <v>0</v>
          </cell>
        </row>
        <row r="19">
          <cell r="I19">
            <v>16173000</v>
          </cell>
        </row>
        <row r="20">
          <cell r="I20">
            <v>6000000</v>
          </cell>
        </row>
        <row r="21">
          <cell r="I21">
            <v>0</v>
          </cell>
        </row>
        <row r="24">
          <cell r="I24">
            <v>5124428.5</v>
          </cell>
        </row>
        <row r="25">
          <cell r="I25">
            <v>200000</v>
          </cell>
        </row>
        <row r="26">
          <cell r="I26">
            <v>2998000</v>
          </cell>
        </row>
        <row r="29">
          <cell r="I29">
            <v>1400000</v>
          </cell>
        </row>
        <row r="30">
          <cell r="I30">
            <v>820000</v>
          </cell>
        </row>
        <row r="32">
          <cell r="I32">
            <v>9470000</v>
          </cell>
        </row>
        <row r="33">
          <cell r="I33">
            <v>0</v>
          </cell>
        </row>
        <row r="34">
          <cell r="I34">
            <v>1200000</v>
          </cell>
        </row>
        <row r="35">
          <cell r="I35">
            <v>4340000</v>
          </cell>
        </row>
        <row r="36">
          <cell r="I36">
            <v>2600000</v>
          </cell>
        </row>
        <row r="37">
          <cell r="I37">
            <v>18340000</v>
          </cell>
        </row>
        <row r="38">
          <cell r="I38">
            <v>23000000</v>
          </cell>
        </row>
        <row r="40">
          <cell r="I40">
            <v>300000</v>
          </cell>
        </row>
        <row r="41">
          <cell r="I41">
            <v>2500000</v>
          </cell>
        </row>
        <row r="43">
          <cell r="I43">
            <v>17082360</v>
          </cell>
        </row>
        <row r="47">
          <cell r="I47">
            <v>6363338</v>
          </cell>
        </row>
        <row r="57">
          <cell r="I57">
            <v>9908000</v>
          </cell>
        </row>
        <row r="64">
          <cell r="I64">
            <v>202180494</v>
          </cell>
        </row>
        <row r="69">
          <cell r="I69">
            <v>8000000</v>
          </cell>
        </row>
        <row r="70">
          <cell r="I70">
            <v>107140189</v>
          </cell>
        </row>
        <row r="71">
          <cell r="I71">
            <v>0</v>
          </cell>
        </row>
        <row r="75">
          <cell r="I75">
            <v>9500000</v>
          </cell>
        </row>
        <row r="76">
          <cell r="I76">
            <v>0</v>
          </cell>
        </row>
        <row r="77">
          <cell r="I77">
            <v>9755550</v>
          </cell>
        </row>
        <row r="80">
          <cell r="I80">
            <v>2633998.5</v>
          </cell>
        </row>
        <row r="82">
          <cell r="I82">
            <v>85570286</v>
          </cell>
        </row>
        <row r="85">
          <cell r="I85">
            <v>23103977.220000003</v>
          </cell>
        </row>
        <row r="108">
          <cell r="I108">
            <v>12311796</v>
          </cell>
        </row>
      </sheetData>
      <sheetData sheetId="3">
        <row r="5">
          <cell r="F5">
            <v>174838746</v>
          </cell>
        </row>
        <row r="6">
          <cell r="C6">
            <v>48045150</v>
          </cell>
        </row>
        <row r="7">
          <cell r="C7">
            <v>94539210</v>
          </cell>
        </row>
        <row r="8">
          <cell r="C8">
            <v>3362688</v>
          </cell>
        </row>
        <row r="16">
          <cell r="C16">
            <v>7000000</v>
          </cell>
        </row>
        <row r="23">
          <cell r="F23">
            <v>133000000</v>
          </cell>
        </row>
        <row r="24">
          <cell r="F24">
            <v>75000000</v>
          </cell>
        </row>
        <row r="25">
          <cell r="F25">
            <v>36000000</v>
          </cell>
        </row>
        <row r="27">
          <cell r="F27">
            <v>8000000</v>
          </cell>
        </row>
        <row r="33">
          <cell r="F33">
            <v>17000000</v>
          </cell>
        </row>
        <row r="34">
          <cell r="F34">
            <v>1000000</v>
          </cell>
        </row>
        <row r="35">
          <cell r="F35">
            <v>3000000</v>
          </cell>
        </row>
        <row r="37">
          <cell r="F37">
            <v>1000000</v>
          </cell>
        </row>
        <row r="39">
          <cell r="F39">
            <v>20000</v>
          </cell>
        </row>
        <row r="41">
          <cell r="F41">
            <v>100000</v>
          </cell>
        </row>
        <row r="52">
          <cell r="F52">
            <v>0</v>
          </cell>
        </row>
        <row r="55">
          <cell r="F55">
            <v>15000000</v>
          </cell>
        </row>
        <row r="77">
          <cell r="F77">
            <v>196299243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1">
        <row r="6">
          <cell r="I6">
            <v>66570800</v>
          </cell>
        </row>
        <row r="9">
          <cell r="I9">
            <v>4200000</v>
          </cell>
        </row>
        <row r="11">
          <cell r="I11">
            <v>722000</v>
          </cell>
        </row>
        <row r="12">
          <cell r="I12">
            <v>3000000</v>
          </cell>
        </row>
        <row r="14">
          <cell r="I14">
            <v>410000</v>
          </cell>
        </row>
        <row r="15">
          <cell r="I15">
            <v>120000</v>
          </cell>
        </row>
        <row r="17">
          <cell r="I17">
            <v>0</v>
          </cell>
        </row>
        <row r="21">
          <cell r="I21">
            <v>2500000</v>
          </cell>
        </row>
        <row r="22">
          <cell r="I22">
            <v>0</v>
          </cell>
        </row>
        <row r="25">
          <cell r="I25">
            <v>13566490</v>
          </cell>
        </row>
        <row r="26">
          <cell r="I26">
            <v>0</v>
          </cell>
        </row>
        <row r="27">
          <cell r="I27">
            <v>14100000</v>
          </cell>
        </row>
        <row r="30">
          <cell r="I30">
            <v>320000</v>
          </cell>
        </row>
        <row r="31">
          <cell r="I31">
            <v>900000</v>
          </cell>
        </row>
        <row r="33">
          <cell r="I33">
            <v>4940000</v>
          </cell>
        </row>
        <row r="34">
          <cell r="I34">
            <v>0</v>
          </cell>
        </row>
        <row r="35">
          <cell r="I35">
            <v>90000</v>
          </cell>
        </row>
        <row r="36">
          <cell r="I36">
            <v>7300000</v>
          </cell>
        </row>
        <row r="37">
          <cell r="I37">
            <v>1500000</v>
          </cell>
        </row>
        <row r="38">
          <cell r="I38">
            <v>2200000</v>
          </cell>
        </row>
        <row r="39">
          <cell r="I39">
            <v>8890000</v>
          </cell>
        </row>
        <row r="41">
          <cell r="I41">
            <v>1400000</v>
          </cell>
        </row>
        <row r="42">
          <cell r="I42">
            <v>0</v>
          </cell>
        </row>
        <row r="44">
          <cell r="I44">
            <v>10864800</v>
          </cell>
        </row>
        <row r="48">
          <cell r="I48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81">
          <cell r="I81">
            <v>0</v>
          </cell>
        </row>
      </sheetData>
      <sheetData sheetId="4">
        <row r="34">
          <cell r="H34">
            <v>56700000</v>
          </cell>
        </row>
        <row r="35">
          <cell r="H35">
            <v>1300000</v>
          </cell>
        </row>
        <row r="38">
          <cell r="H38">
            <v>15660000.000000002</v>
          </cell>
        </row>
        <row r="40">
          <cell r="H40">
            <v>0</v>
          </cell>
        </row>
        <row r="42">
          <cell r="H42">
            <v>0</v>
          </cell>
        </row>
        <row r="53">
          <cell r="H53">
            <v>0</v>
          </cell>
        </row>
        <row r="78">
          <cell r="H78">
            <v>3497999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12">
          <cell r="I12">
            <v>0</v>
          </cell>
        </row>
      </sheetData>
      <sheetData sheetId="3">
        <row r="70">
          <cell r="C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1 hivatal"/>
      <sheetName val="1.3 vágó"/>
      <sheetName val="1 melléklet (2)"/>
      <sheetName val="1  melléklet"/>
      <sheetName val="2.3 vágó"/>
      <sheetName val="2 melléklet"/>
      <sheetName val="2  melléklet"/>
      <sheetName val="3.3 vágó"/>
      <sheetName val="4.melléklet"/>
      <sheetName val="5.melléklet"/>
      <sheetName val="6.melléklet"/>
      <sheetName val="7.melléklet"/>
      <sheetName val="8.melléklet"/>
      <sheetName val="9.melléklet"/>
      <sheetName val="10.3 vágó"/>
      <sheetName val="Munka1"/>
    </sheetNames>
    <sheetDataSet>
      <sheetData sheetId="1">
        <row r="13">
          <cell r="I1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2 melléklet"/>
      <sheetName val="2.2 melléklet"/>
      <sheetName val="2 melléklet"/>
      <sheetName val="2  melléklet"/>
      <sheetName val="3.2 melléklet"/>
      <sheetName val="4.melléklet"/>
      <sheetName val="5.melléklet"/>
      <sheetName val="6.melléklet"/>
      <sheetName val="7.melléklet"/>
      <sheetName val="8.melléklet"/>
      <sheetName val="9.melléklet"/>
      <sheetName val="10.2 melléklet"/>
      <sheetName val="Munka1"/>
    </sheetNames>
    <sheetDataSet>
      <sheetData sheetId="0">
        <row r="13">
          <cell r="H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3">
        <row r="30">
          <cell r="F3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1">
        <row r="31">
          <cell r="E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1 melléklet"/>
      <sheetName val="1 melléklet"/>
      <sheetName val="1  melléklet"/>
      <sheetName val="2.1 melléklet"/>
      <sheetName val="2 melléklet"/>
      <sheetName val="2  melléklet"/>
      <sheetName val="3.1 melléklet"/>
      <sheetName val="4.1 melléklet"/>
      <sheetName val="5.1 melléklet"/>
      <sheetName val="6.1 melléklet"/>
      <sheetName val="7.1 melléklet"/>
      <sheetName val="8.1 melléklet"/>
      <sheetName val="9.1 melléklet"/>
      <sheetName val="10.1 melléklet"/>
    </sheetNames>
    <sheetDataSet>
      <sheetData sheetId="0">
        <row r="114">
          <cell r="I11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4 hivatal"/>
      <sheetName val="2.4 hivatal"/>
      <sheetName val="3.4 hivatal"/>
      <sheetName val="4.melléklet"/>
      <sheetName val="5.melléklet"/>
      <sheetName val="6.melléklet"/>
      <sheetName val="7.melléklet"/>
      <sheetName val="8.melléklet"/>
      <sheetName val="9.melléklet"/>
      <sheetName val="10.4 hivatal"/>
    </sheetNames>
    <sheetDataSet>
      <sheetData sheetId="0">
        <row r="6">
          <cell r="E6">
            <v>75790560</v>
          </cell>
        </row>
        <row r="9">
          <cell r="E9">
            <v>1000000</v>
          </cell>
        </row>
        <row r="11">
          <cell r="E11">
            <v>0</v>
          </cell>
        </row>
        <row r="12">
          <cell r="E12">
            <v>3150000</v>
          </cell>
        </row>
        <row r="14">
          <cell r="E14">
            <v>1000000</v>
          </cell>
        </row>
        <row r="17">
          <cell r="C17">
            <v>300000</v>
          </cell>
        </row>
        <row r="18">
          <cell r="E18">
            <v>300000</v>
          </cell>
        </row>
        <row r="21">
          <cell r="E21">
            <v>500000</v>
          </cell>
        </row>
        <row r="22">
          <cell r="E22">
            <v>100000</v>
          </cell>
        </row>
        <row r="25">
          <cell r="E25">
            <v>14374600</v>
          </cell>
        </row>
        <row r="26">
          <cell r="E26">
            <v>100000</v>
          </cell>
        </row>
        <row r="27">
          <cell r="E27">
            <v>2000000</v>
          </cell>
        </row>
        <row r="30">
          <cell r="E30">
            <v>800000</v>
          </cell>
        </row>
        <row r="31">
          <cell r="E31">
            <v>1000000</v>
          </cell>
        </row>
        <row r="33">
          <cell r="E33">
            <v>1800000</v>
          </cell>
        </row>
        <row r="34">
          <cell r="E34">
            <v>0</v>
          </cell>
        </row>
        <row r="35">
          <cell r="E35">
            <v>600000</v>
          </cell>
        </row>
        <row r="36">
          <cell r="E36">
            <v>800000</v>
          </cell>
        </row>
        <row r="37">
          <cell r="E37">
            <v>0</v>
          </cell>
        </row>
        <row r="38">
          <cell r="E38">
            <v>700000</v>
          </cell>
        </row>
        <row r="39">
          <cell r="E39">
            <v>2600000</v>
          </cell>
        </row>
        <row r="41">
          <cell r="E41">
            <v>200000</v>
          </cell>
        </row>
        <row r="42">
          <cell r="E42">
            <v>0</v>
          </cell>
        </row>
        <row r="44">
          <cell r="E44">
            <v>2848500</v>
          </cell>
        </row>
        <row r="48">
          <cell r="E48">
            <v>600000</v>
          </cell>
        </row>
        <row r="76">
          <cell r="E76">
            <v>0</v>
          </cell>
        </row>
        <row r="77">
          <cell r="E77">
            <v>157480</v>
          </cell>
        </row>
        <row r="78">
          <cell r="E78">
            <v>0</v>
          </cell>
        </row>
        <row r="81">
          <cell r="E81">
            <v>42520</v>
          </cell>
        </row>
      </sheetData>
      <sheetData sheetId="1">
        <row r="34">
          <cell r="E34">
            <v>400000</v>
          </cell>
        </row>
        <row r="35">
          <cell r="E35">
            <v>0</v>
          </cell>
        </row>
        <row r="38">
          <cell r="E38">
            <v>0</v>
          </cell>
        </row>
        <row r="40">
          <cell r="E40">
            <v>0</v>
          </cell>
        </row>
        <row r="42">
          <cell r="E42">
            <v>0</v>
          </cell>
        </row>
        <row r="78">
          <cell r="E78">
            <v>4983000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tabSelected="1" workbookViewId="0" topLeftCell="A103">
      <selection activeCell="D3" sqref="D3"/>
    </sheetView>
  </sheetViews>
  <sheetFormatPr defaultColWidth="9.140625" defaultRowHeight="15"/>
  <cols>
    <col min="1" max="1" width="74.140625" style="0" customWidth="1"/>
    <col min="3" max="4" width="13.421875" style="0" customWidth="1"/>
    <col min="5" max="5" width="14.00390625" style="0" customWidth="1"/>
    <col min="6" max="6" width="17.7109375" style="0" customWidth="1"/>
  </cols>
  <sheetData>
    <row r="1" spans="1:6" ht="21" customHeight="1">
      <c r="A1" s="198" t="s">
        <v>731</v>
      </c>
      <c r="B1" s="198"/>
      <c r="C1" s="198"/>
      <c r="D1" s="198"/>
      <c r="E1" s="198"/>
      <c r="F1" s="198"/>
    </row>
    <row r="2" spans="1:6" ht="18.75" customHeight="1">
      <c r="A2" s="199" t="s">
        <v>592</v>
      </c>
      <c r="B2" s="199"/>
      <c r="C2" s="199"/>
      <c r="D2" s="199"/>
      <c r="E2" s="199"/>
      <c r="F2" s="199"/>
    </row>
    <row r="3" spans="1:5" ht="29.25" customHeight="1">
      <c r="A3" s="3" t="s">
        <v>566</v>
      </c>
      <c r="C3" s="89"/>
      <c r="D3" s="89"/>
      <c r="E3" s="91"/>
    </row>
    <row r="4" spans="1:6" ht="26.25">
      <c r="A4" s="1" t="s">
        <v>11</v>
      </c>
      <c r="B4" s="2" t="s">
        <v>12</v>
      </c>
      <c r="C4" s="88" t="s">
        <v>5</v>
      </c>
      <c r="D4" s="88"/>
      <c r="E4" s="88"/>
      <c r="F4" s="90" t="s">
        <v>3</v>
      </c>
    </row>
    <row r="5" spans="1:6" ht="14.25">
      <c r="A5" s="27" t="s">
        <v>13</v>
      </c>
      <c r="B5" s="28" t="s">
        <v>14</v>
      </c>
      <c r="C5" s="94">
        <f>'[9]1.4 hivatal'!$E$6+'[10]1.2 melléklet'!$H$6+'[11]1.1 melléklet'!$I$5+'[12]1.3 vágó'!$I$6</f>
        <v>163380920</v>
      </c>
      <c r="D5" s="94"/>
      <c r="E5" s="94"/>
      <c r="F5" s="95">
        <f>SUM(C5:E5)</f>
        <v>163380920</v>
      </c>
    </row>
    <row r="6" spans="1:6" ht="14.25">
      <c r="A6" s="27" t="s">
        <v>15</v>
      </c>
      <c r="B6" s="29" t="s">
        <v>16</v>
      </c>
      <c r="C6" s="94"/>
      <c r="D6" s="94"/>
      <c r="E6" s="94"/>
      <c r="F6" s="95">
        <f aca="true" t="shared" si="0" ref="F6:F69">SUM(C6:E6)</f>
        <v>0</v>
      </c>
    </row>
    <row r="7" spans="1:6" ht="14.25">
      <c r="A7" s="27" t="s">
        <v>17</v>
      </c>
      <c r="B7" s="29" t="s">
        <v>18</v>
      </c>
      <c r="C7" s="94"/>
      <c r="D7" s="94"/>
      <c r="E7" s="94"/>
      <c r="F7" s="95">
        <f t="shared" si="0"/>
        <v>0</v>
      </c>
    </row>
    <row r="8" spans="1:6" ht="14.25">
      <c r="A8" s="30" t="s">
        <v>19</v>
      </c>
      <c r="B8" s="29" t="s">
        <v>20</v>
      </c>
      <c r="C8" s="94">
        <f>'[9]1.4 hivatal'!$E$9+'[10]1.2 melléklet'!$H$9+'[11]1.1 melléklet'!$I$8+'[12]1.3 vágó'!$I$9</f>
        <v>5200000</v>
      </c>
      <c r="D8" s="94"/>
      <c r="E8" s="94"/>
      <c r="F8" s="95">
        <f t="shared" si="0"/>
        <v>5200000</v>
      </c>
    </row>
    <row r="9" spans="1:6" ht="14.25">
      <c r="A9" s="30" t="s">
        <v>21</v>
      </c>
      <c r="B9" s="29" t="s">
        <v>22</v>
      </c>
      <c r="C9" s="94"/>
      <c r="D9" s="94"/>
      <c r="E9" s="94"/>
      <c r="F9" s="95">
        <f t="shared" si="0"/>
        <v>0</v>
      </c>
    </row>
    <row r="10" spans="1:6" ht="14.25">
      <c r="A10" s="30" t="s">
        <v>23</v>
      </c>
      <c r="B10" s="29" t="s">
        <v>24</v>
      </c>
      <c r="C10" s="94">
        <f>'[9]1.4 hivatal'!$E$11+'[10]1.2 melléklet'!$H$11+'[11]1.1 melléklet'!$I$10+'[12]1.3 vágó'!$I$11</f>
        <v>722000</v>
      </c>
      <c r="D10" s="94"/>
      <c r="E10" s="94"/>
      <c r="F10" s="95">
        <f t="shared" si="0"/>
        <v>722000</v>
      </c>
    </row>
    <row r="11" spans="1:6" ht="14.25">
      <c r="A11" s="30" t="s">
        <v>25</v>
      </c>
      <c r="B11" s="29" t="s">
        <v>26</v>
      </c>
      <c r="C11" s="94">
        <f>'[9]1.4 hivatal'!$E$12+'[10]1.2 melléklet'!$H$12+'[11]1.1 melléklet'!$I$11+'[12]1.3 vágó'!$I$12</f>
        <v>7155814</v>
      </c>
      <c r="D11" s="94"/>
      <c r="E11" s="94"/>
      <c r="F11" s="95">
        <f t="shared" si="0"/>
        <v>7155814</v>
      </c>
    </row>
    <row r="12" spans="1:6" ht="14.25">
      <c r="A12" s="30" t="s">
        <v>27</v>
      </c>
      <c r="B12" s="29" t="s">
        <v>28</v>
      </c>
      <c r="C12" s="94">
        <f>'[2]1.1 melléklet'!$I$12+'[3]1.3 vágó'!$I$13+'[4]1.2 melléklet'!$H$13</f>
        <v>0</v>
      </c>
      <c r="D12" s="94"/>
      <c r="E12" s="94"/>
      <c r="F12" s="95">
        <f t="shared" si="0"/>
        <v>0</v>
      </c>
    </row>
    <row r="13" spans="1:6" ht="14.25">
      <c r="A13" s="4" t="s">
        <v>29</v>
      </c>
      <c r="B13" s="29" t="s">
        <v>30</v>
      </c>
      <c r="C13" s="94">
        <f>'[9]1.4 hivatal'!$E$14+'[10]1.2 melléklet'!$H$14+'[11]1.1 melléklet'!$I$13+'[12]1.3 vágó'!$I$14</f>
        <v>1765000</v>
      </c>
      <c r="D13" s="94"/>
      <c r="E13" s="94"/>
      <c r="F13" s="95">
        <f t="shared" si="0"/>
        <v>1765000</v>
      </c>
    </row>
    <row r="14" spans="1:6" ht="14.25">
      <c r="A14" s="4" t="s">
        <v>31</v>
      </c>
      <c r="B14" s="29" t="s">
        <v>32</v>
      </c>
      <c r="C14" s="94">
        <f>'[12]1.3 vágó'!$I$15</f>
        <v>120000</v>
      </c>
      <c r="D14" s="94"/>
      <c r="E14" s="94"/>
      <c r="F14" s="95">
        <f t="shared" si="0"/>
        <v>120000</v>
      </c>
    </row>
    <row r="15" spans="1:6" ht="14.25">
      <c r="A15" s="4" t="s">
        <v>33</v>
      </c>
      <c r="B15" s="29" t="s">
        <v>34</v>
      </c>
      <c r="C15" s="94"/>
      <c r="D15" s="94"/>
      <c r="E15" s="94"/>
      <c r="F15" s="95">
        <f t="shared" si="0"/>
        <v>0</v>
      </c>
    </row>
    <row r="16" spans="1:6" ht="14.25">
      <c r="A16" s="4" t="s">
        <v>35</v>
      </c>
      <c r="B16" s="29" t="s">
        <v>36</v>
      </c>
      <c r="C16" s="94">
        <f>'[9]1.4 hivatal'!$C$17+'[10]1.2 melléklet'!$H$17+'[11]1.1 melléklet'!$I$16+'[12]1.3 vágó'!$I$17</f>
        <v>300000</v>
      </c>
      <c r="D16" s="94"/>
      <c r="E16" s="94"/>
      <c r="F16" s="95">
        <f t="shared" si="0"/>
        <v>300000</v>
      </c>
    </row>
    <row r="17" spans="1:6" ht="14.25">
      <c r="A17" s="4" t="s">
        <v>362</v>
      </c>
      <c r="B17" s="29" t="s">
        <v>37</v>
      </c>
      <c r="C17" s="94">
        <f>'[9]1.4 hivatal'!$E$18</f>
        <v>300000</v>
      </c>
      <c r="D17" s="94"/>
      <c r="E17" s="94"/>
      <c r="F17" s="95">
        <f t="shared" si="0"/>
        <v>300000</v>
      </c>
    </row>
    <row r="18" spans="1:6" ht="14.25">
      <c r="A18" s="31" t="s">
        <v>305</v>
      </c>
      <c r="B18" s="32" t="s">
        <v>38</v>
      </c>
      <c r="C18" s="103">
        <f>SUM(C5:C17)</f>
        <v>178943734</v>
      </c>
      <c r="D18" s="103">
        <f>SUM(D5:D17)</f>
        <v>0</v>
      </c>
      <c r="E18" s="103">
        <f>SUM(E5:E17)</f>
        <v>0</v>
      </c>
      <c r="F18" s="102">
        <f t="shared" si="0"/>
        <v>178943734</v>
      </c>
    </row>
    <row r="19" spans="1:6" ht="14.25">
      <c r="A19" s="4" t="s">
        <v>39</v>
      </c>
      <c r="B19" s="29" t="s">
        <v>40</v>
      </c>
      <c r="C19" s="94">
        <f>'[11]1.1 melléklet'!$I$19</f>
        <v>16173000</v>
      </c>
      <c r="D19" s="94"/>
      <c r="E19" s="94"/>
      <c r="F19" s="95">
        <f t="shared" si="0"/>
        <v>16173000</v>
      </c>
    </row>
    <row r="20" spans="1:6" ht="26.25">
      <c r="A20" s="4" t="s">
        <v>41</v>
      </c>
      <c r="B20" s="29" t="s">
        <v>42</v>
      </c>
      <c r="C20" s="94">
        <f>'[9]1.4 hivatal'!$E$21+'[10]1.2 melléklet'!$H$21+'[11]1.1 melléklet'!$I$20+'[12]1.3 vágó'!$I$21</f>
        <v>11720000</v>
      </c>
      <c r="D20" s="94"/>
      <c r="E20" s="94"/>
      <c r="F20" s="95">
        <f t="shared" si="0"/>
        <v>11720000</v>
      </c>
    </row>
    <row r="21" spans="1:6" ht="14.25">
      <c r="A21" s="5" t="s">
        <v>43</v>
      </c>
      <c r="B21" s="29" t="s">
        <v>44</v>
      </c>
      <c r="C21" s="94">
        <f>'[9]1.4 hivatal'!$E$22+'[10]1.2 melléklet'!$H$22+'[11]1.1 melléklet'!$I$21+'[12]1.3 vágó'!$I$22</f>
        <v>800000</v>
      </c>
      <c r="D21" s="94"/>
      <c r="E21" s="94"/>
      <c r="F21" s="95">
        <f t="shared" si="0"/>
        <v>800000</v>
      </c>
    </row>
    <row r="22" spans="1:6" ht="14.25">
      <c r="A22" s="6" t="s">
        <v>306</v>
      </c>
      <c r="B22" s="32" t="s">
        <v>45</v>
      </c>
      <c r="C22" s="103">
        <f>SUM(C19:C21)</f>
        <v>28693000</v>
      </c>
      <c r="D22" s="103">
        <f>SUM(D19:D21)</f>
        <v>0</v>
      </c>
      <c r="E22" s="103">
        <f>SUM(E19:E21)</f>
        <v>0</v>
      </c>
      <c r="F22" s="102">
        <f t="shared" si="0"/>
        <v>28693000</v>
      </c>
    </row>
    <row r="23" spans="1:6" ht="14.25">
      <c r="A23" s="49" t="s">
        <v>392</v>
      </c>
      <c r="B23" s="50" t="s">
        <v>46</v>
      </c>
      <c r="C23" s="103">
        <f>C18+C22</f>
        <v>207636734</v>
      </c>
      <c r="D23" s="103">
        <f>D18+D22</f>
        <v>0</v>
      </c>
      <c r="E23" s="103">
        <f>E18+E22</f>
        <v>0</v>
      </c>
      <c r="F23" s="102">
        <f t="shared" si="0"/>
        <v>207636734</v>
      </c>
    </row>
    <row r="24" spans="1:6" ht="14.25">
      <c r="A24" s="38" t="s">
        <v>363</v>
      </c>
      <c r="B24" s="50" t="s">
        <v>47</v>
      </c>
      <c r="C24" s="103">
        <f>'[9]1.4 hivatal'!$E$25+'[10]1.2 melléklet'!$H$25+'[11]1.1 melléklet'!$I$24+'[12]1.3 vágó'!$I$25</f>
        <v>36820320.5</v>
      </c>
      <c r="D24" s="103"/>
      <c r="E24" s="103"/>
      <c r="F24" s="102">
        <f t="shared" si="0"/>
        <v>36820320.5</v>
      </c>
    </row>
    <row r="25" spans="1:6" ht="14.25">
      <c r="A25" s="4" t="s">
        <v>48</v>
      </c>
      <c r="B25" s="29" t="s">
        <v>49</v>
      </c>
      <c r="C25" s="94">
        <f>'[9]1.4 hivatal'!$E$26+'[10]1.2 melléklet'!$H$26+'[11]1.1 melléklet'!$I$25+'[12]1.3 vágó'!$I$26</f>
        <v>550000</v>
      </c>
      <c r="D25" s="94"/>
      <c r="E25" s="94"/>
      <c r="F25" s="95">
        <f t="shared" si="0"/>
        <v>550000</v>
      </c>
    </row>
    <row r="26" spans="1:6" ht="14.25">
      <c r="A26" s="4" t="s">
        <v>50</v>
      </c>
      <c r="B26" s="29" t="s">
        <v>51</v>
      </c>
      <c r="C26" s="94">
        <f>'[9]1.4 hivatal'!$E$27+'[10]1.2 melléklet'!$H$27+'[11]1.1 melléklet'!$I$26+'[12]1.3 vágó'!$I$27</f>
        <v>20398000</v>
      </c>
      <c r="D26" s="94"/>
      <c r="E26" s="94"/>
      <c r="F26" s="95">
        <f t="shared" si="0"/>
        <v>20398000</v>
      </c>
    </row>
    <row r="27" spans="1:6" ht="14.25">
      <c r="A27" s="4" t="s">
        <v>52</v>
      </c>
      <c r="B27" s="29" t="s">
        <v>53</v>
      </c>
      <c r="C27" s="94"/>
      <c r="D27" s="94"/>
      <c r="E27" s="94"/>
      <c r="F27" s="95">
        <f t="shared" si="0"/>
        <v>0</v>
      </c>
    </row>
    <row r="28" spans="1:6" ht="14.25">
      <c r="A28" s="6" t="s">
        <v>307</v>
      </c>
      <c r="B28" s="32" t="s">
        <v>54</v>
      </c>
      <c r="C28" s="103">
        <f>SUM(C25:C27)</f>
        <v>20948000</v>
      </c>
      <c r="D28" s="103">
        <f>SUM(D25:D27)</f>
        <v>0</v>
      </c>
      <c r="E28" s="103">
        <f>SUM(E25:E27)</f>
        <v>0</v>
      </c>
      <c r="F28" s="102">
        <f t="shared" si="0"/>
        <v>20948000</v>
      </c>
    </row>
    <row r="29" spans="1:6" ht="14.25">
      <c r="A29" s="4" t="s">
        <v>55</v>
      </c>
      <c r="B29" s="29" t="s">
        <v>56</v>
      </c>
      <c r="C29" s="94">
        <f>'[9]1.4 hivatal'!$E$30+'[10]1.2 melléklet'!$H$30+'[11]1.1 melléklet'!$I$29+'[12]1.3 vágó'!$I$30</f>
        <v>2915000</v>
      </c>
      <c r="D29" s="94"/>
      <c r="E29" s="94"/>
      <c r="F29" s="95">
        <f t="shared" si="0"/>
        <v>2915000</v>
      </c>
    </row>
    <row r="30" spans="1:6" ht="14.25">
      <c r="A30" s="4" t="s">
        <v>57</v>
      </c>
      <c r="B30" s="29" t="s">
        <v>58</v>
      </c>
      <c r="C30" s="94">
        <f>'[9]1.4 hivatal'!$E$31+'[10]1.2 melléklet'!$H$31+'[11]1.1 melléklet'!$I$30+'[12]1.3 vágó'!$I$31</f>
        <v>3320000</v>
      </c>
      <c r="D30" s="96"/>
      <c r="E30" s="94"/>
      <c r="F30" s="95">
        <f t="shared" si="0"/>
        <v>3320000</v>
      </c>
    </row>
    <row r="31" spans="1:6" ht="15" customHeight="1">
      <c r="A31" s="6" t="s">
        <v>393</v>
      </c>
      <c r="B31" s="32" t="s">
        <v>59</v>
      </c>
      <c r="C31" s="103">
        <f>SUM(C29:C30)</f>
        <v>6235000</v>
      </c>
      <c r="D31" s="103">
        <f>SUM(D29:D30)</f>
        <v>0</v>
      </c>
      <c r="E31" s="103">
        <f>SUM(E29:E30)</f>
        <v>0</v>
      </c>
      <c r="F31" s="102">
        <f t="shared" si="0"/>
        <v>6235000</v>
      </c>
    </row>
    <row r="32" spans="1:6" ht="14.25">
      <c r="A32" s="4" t="s">
        <v>60</v>
      </c>
      <c r="B32" s="29" t="s">
        <v>61</v>
      </c>
      <c r="C32" s="94">
        <f>'[9]1.4 hivatal'!$E$33+'[10]1.2 melléklet'!$H$33+'[11]1.1 melléklet'!$I$32+'[12]1.3 vágó'!$I$33</f>
        <v>17910000</v>
      </c>
      <c r="D32" s="94"/>
      <c r="E32" s="94"/>
      <c r="F32" s="95">
        <f t="shared" si="0"/>
        <v>17910000</v>
      </c>
    </row>
    <row r="33" spans="1:6" ht="14.25">
      <c r="A33" s="4" t="s">
        <v>62</v>
      </c>
      <c r="B33" s="29" t="s">
        <v>63</v>
      </c>
      <c r="C33" s="94">
        <f>'[9]1.4 hivatal'!$E$34+'[10]1.2 melléklet'!$H$34+'[11]1.1 melléklet'!$I$33+'[12]1.3 vágó'!$I$34</f>
        <v>0</v>
      </c>
      <c r="D33" s="94"/>
      <c r="E33" s="94"/>
      <c r="F33" s="95">
        <f t="shared" si="0"/>
        <v>0</v>
      </c>
    </row>
    <row r="34" spans="1:6" ht="14.25">
      <c r="A34" s="4" t="s">
        <v>364</v>
      </c>
      <c r="B34" s="29" t="s">
        <v>64</v>
      </c>
      <c r="C34" s="94">
        <f>'[9]1.4 hivatal'!$E$35+'[10]1.2 melléklet'!$H$35+'[11]1.1 melléklet'!$I$34+'[12]1.3 vágó'!$I$35</f>
        <v>2521346</v>
      </c>
      <c r="D34" s="94"/>
      <c r="E34" s="94"/>
      <c r="F34" s="95">
        <f t="shared" si="0"/>
        <v>2521346</v>
      </c>
    </row>
    <row r="35" spans="1:6" ht="14.25">
      <c r="A35" s="4" t="s">
        <v>65</v>
      </c>
      <c r="B35" s="29" t="s">
        <v>66</v>
      </c>
      <c r="C35" s="94">
        <f>'[9]1.4 hivatal'!$E$36+'[10]1.2 melléklet'!$H$36+'[11]1.1 melléklet'!$I$35+'[12]1.3 vágó'!$I$36</f>
        <v>12820000</v>
      </c>
      <c r="D35" s="94"/>
      <c r="E35" s="94"/>
      <c r="F35" s="95">
        <f t="shared" si="0"/>
        <v>12820000</v>
      </c>
    </row>
    <row r="36" spans="1:6" ht="14.25">
      <c r="A36" s="9" t="s">
        <v>365</v>
      </c>
      <c r="B36" s="29" t="s">
        <v>67</v>
      </c>
      <c r="C36" s="94">
        <f>'[9]1.4 hivatal'!$E$37+'[10]1.2 melléklet'!$H$37+'[11]1.1 melléklet'!$I$36+'[12]1.3 vágó'!$I$37</f>
        <v>4100000</v>
      </c>
      <c r="D36" s="94"/>
      <c r="E36" s="94"/>
      <c r="F36" s="95">
        <f t="shared" si="0"/>
        <v>4100000</v>
      </c>
    </row>
    <row r="37" spans="1:6" ht="14.25">
      <c r="A37" s="5" t="s">
        <v>68</v>
      </c>
      <c r="B37" s="29" t="s">
        <v>69</v>
      </c>
      <c r="C37" s="94">
        <f>'[9]1.4 hivatal'!$E$38+'[10]1.2 melléklet'!$H$38+'[11]1.1 melléklet'!$I$37+'[12]1.3 vágó'!$I$38</f>
        <v>34875654</v>
      </c>
      <c r="D37" s="94"/>
      <c r="E37" s="94"/>
      <c r="F37" s="95">
        <f t="shared" si="0"/>
        <v>34875654</v>
      </c>
    </row>
    <row r="38" spans="1:6" ht="14.25">
      <c r="A38" s="4" t="s">
        <v>366</v>
      </c>
      <c r="B38" s="29" t="s">
        <v>70</v>
      </c>
      <c r="C38" s="94">
        <f>'[9]1.4 hivatal'!$E$39+'[10]1.2 melléklet'!$H$39+'[11]1.1 melléklet'!$I$38+'[12]1.3 vágó'!$I$39</f>
        <v>35990000</v>
      </c>
      <c r="D38" s="94"/>
      <c r="E38" s="94"/>
      <c r="F38" s="95">
        <f t="shared" si="0"/>
        <v>35990000</v>
      </c>
    </row>
    <row r="39" spans="1:6" ht="14.25">
      <c r="A39" s="6" t="s">
        <v>308</v>
      </c>
      <c r="B39" s="32" t="s">
        <v>71</v>
      </c>
      <c r="C39" s="103">
        <f>SUM(C32:C38)</f>
        <v>108217000</v>
      </c>
      <c r="D39" s="103">
        <f>SUM(D32:D38)</f>
        <v>0</v>
      </c>
      <c r="E39" s="103">
        <f>SUM(E32:E38)</f>
        <v>0</v>
      </c>
      <c r="F39" s="102">
        <f t="shared" si="0"/>
        <v>108217000</v>
      </c>
    </row>
    <row r="40" spans="1:6" ht="14.25">
      <c r="A40" s="4" t="s">
        <v>72</v>
      </c>
      <c r="B40" s="29" t="s">
        <v>73</v>
      </c>
      <c r="C40" s="94">
        <f>'[9]1.4 hivatal'!$E$41+'[10]1.2 melléklet'!$H$41+'[11]1.1 melléklet'!$I$40+'[12]1.3 vágó'!$I$41</f>
        <v>2000000</v>
      </c>
      <c r="D40" s="94"/>
      <c r="E40" s="94"/>
      <c r="F40" s="95">
        <f t="shared" si="0"/>
        <v>2000000</v>
      </c>
    </row>
    <row r="41" spans="1:6" ht="14.25">
      <c r="A41" s="4" t="s">
        <v>74</v>
      </c>
      <c r="B41" s="29" t="s">
        <v>75</v>
      </c>
      <c r="C41" s="94">
        <f>'[9]1.4 hivatal'!$E$42+'[10]1.2 melléklet'!$H$42+'[11]1.1 melléklet'!$I$41+'[12]1.3 vágó'!$I$42</f>
        <v>3322440</v>
      </c>
      <c r="D41" s="94"/>
      <c r="E41" s="94"/>
      <c r="F41" s="95">
        <f t="shared" si="0"/>
        <v>3322440</v>
      </c>
    </row>
    <row r="42" spans="1:6" ht="14.25">
      <c r="A42" s="6" t="s">
        <v>309</v>
      </c>
      <c r="B42" s="32" t="s">
        <v>76</v>
      </c>
      <c r="C42" s="103">
        <f>SUM(C40:C41)</f>
        <v>5322440</v>
      </c>
      <c r="D42" s="103">
        <f>SUM(D40:D41)</f>
        <v>0</v>
      </c>
      <c r="E42" s="103">
        <f>SUM(E40:E41)</f>
        <v>0</v>
      </c>
      <c r="F42" s="102">
        <f t="shared" si="0"/>
        <v>5322440</v>
      </c>
    </row>
    <row r="43" spans="1:6" ht="14.25">
      <c r="A43" s="4" t="s">
        <v>77</v>
      </c>
      <c r="B43" s="29" t="s">
        <v>78</v>
      </c>
      <c r="C43" s="94">
        <f>'[9]1.4 hivatal'!$E$44+'[10]1.2 melléklet'!$H$44+'[11]1.1 melléklet'!$I$43+'[12]1.3 vágó'!$I$44</f>
        <v>34631872</v>
      </c>
      <c r="D43" s="94"/>
      <c r="E43" s="94"/>
      <c r="F43" s="95">
        <f t="shared" si="0"/>
        <v>34631872</v>
      </c>
    </row>
    <row r="44" spans="1:6" ht="14.25">
      <c r="A44" s="4" t="s">
        <v>79</v>
      </c>
      <c r="B44" s="29" t="s">
        <v>80</v>
      </c>
      <c r="C44" s="94"/>
      <c r="D44" s="94"/>
      <c r="E44" s="94"/>
      <c r="F44" s="95">
        <f t="shared" si="0"/>
        <v>0</v>
      </c>
    </row>
    <row r="45" spans="1:6" ht="14.25">
      <c r="A45" s="4" t="s">
        <v>367</v>
      </c>
      <c r="B45" s="29" t="s">
        <v>81</v>
      </c>
      <c r="C45" s="94"/>
      <c r="D45" s="94"/>
      <c r="E45" s="94"/>
      <c r="F45" s="95">
        <f t="shared" si="0"/>
        <v>0</v>
      </c>
    </row>
    <row r="46" spans="1:6" ht="14.25">
      <c r="A46" s="4" t="s">
        <v>368</v>
      </c>
      <c r="B46" s="29" t="s">
        <v>82</v>
      </c>
      <c r="C46" s="94"/>
      <c r="D46" s="94"/>
      <c r="E46" s="94"/>
      <c r="F46" s="95">
        <f t="shared" si="0"/>
        <v>0</v>
      </c>
    </row>
    <row r="47" spans="1:6" ht="14.25">
      <c r="A47" s="4" t="s">
        <v>83</v>
      </c>
      <c r="B47" s="29" t="s">
        <v>84</v>
      </c>
      <c r="C47" s="94">
        <f>'[9]1.4 hivatal'!$E$48+'[10]1.2 melléklet'!$H$48+'[11]1.1 melléklet'!$I$47+'[12]1.3 vágó'!$I$48</f>
        <v>7693338</v>
      </c>
      <c r="D47" s="94"/>
      <c r="E47" s="94"/>
      <c r="F47" s="95">
        <f t="shared" si="0"/>
        <v>7693338</v>
      </c>
    </row>
    <row r="48" spans="1:6" ht="14.25">
      <c r="A48" s="6" t="s">
        <v>310</v>
      </c>
      <c r="B48" s="32" t="s">
        <v>85</v>
      </c>
      <c r="C48" s="94">
        <f>SUM(C43:C47)</f>
        <v>42325210</v>
      </c>
      <c r="D48" s="94">
        <f>SUM(D43:D47)</f>
        <v>0</v>
      </c>
      <c r="E48" s="94">
        <f>SUM(E43:E47)</f>
        <v>0</v>
      </c>
      <c r="F48" s="95">
        <f t="shared" si="0"/>
        <v>42325210</v>
      </c>
    </row>
    <row r="49" spans="1:6" ht="14.25">
      <c r="A49" s="38" t="s">
        <v>311</v>
      </c>
      <c r="B49" s="50" t="s">
        <v>86</v>
      </c>
      <c r="C49" s="103">
        <f>C28+C31+C39+C42+C48</f>
        <v>183047650</v>
      </c>
      <c r="D49" s="103">
        <f>D28+D31+D39+D42+D48</f>
        <v>0</v>
      </c>
      <c r="E49" s="103">
        <f>E28+E31+E39+E42+E48</f>
        <v>0</v>
      </c>
      <c r="F49" s="102">
        <f t="shared" si="0"/>
        <v>183047650</v>
      </c>
    </row>
    <row r="50" spans="1:6" ht="14.25">
      <c r="A50" s="12" t="s">
        <v>87</v>
      </c>
      <c r="B50" s="29" t="s">
        <v>88</v>
      </c>
      <c r="C50" s="94"/>
      <c r="D50" s="94"/>
      <c r="E50" s="94"/>
      <c r="F50" s="95">
        <f t="shared" si="0"/>
        <v>0</v>
      </c>
    </row>
    <row r="51" spans="1:6" ht="14.25">
      <c r="A51" s="12" t="s">
        <v>312</v>
      </c>
      <c r="B51" s="29" t="s">
        <v>89</v>
      </c>
      <c r="C51" s="94"/>
      <c r="D51" s="94"/>
      <c r="E51" s="94"/>
      <c r="F51" s="95">
        <f t="shared" si="0"/>
        <v>0</v>
      </c>
    </row>
    <row r="52" spans="1:6" ht="14.25">
      <c r="A52" s="16" t="s">
        <v>369</v>
      </c>
      <c r="B52" s="29" t="s">
        <v>90</v>
      </c>
      <c r="C52" s="94"/>
      <c r="D52" s="94"/>
      <c r="E52" s="94"/>
      <c r="F52" s="95">
        <f t="shared" si="0"/>
        <v>0</v>
      </c>
    </row>
    <row r="53" spans="1:6" ht="14.25">
      <c r="A53" s="16" t="s">
        <v>370</v>
      </c>
      <c r="B53" s="29" t="s">
        <v>91</v>
      </c>
      <c r="C53" s="94"/>
      <c r="D53" s="94"/>
      <c r="E53" s="94"/>
      <c r="F53" s="95">
        <f t="shared" si="0"/>
        <v>0</v>
      </c>
    </row>
    <row r="54" spans="1:6" ht="14.25">
      <c r="A54" s="16" t="s">
        <v>371</v>
      </c>
      <c r="B54" s="29" t="s">
        <v>92</v>
      </c>
      <c r="C54" s="94"/>
      <c r="D54" s="94"/>
      <c r="E54" s="94"/>
      <c r="F54" s="95">
        <f t="shared" si="0"/>
        <v>0</v>
      </c>
    </row>
    <row r="55" spans="1:6" ht="14.25">
      <c r="A55" s="12" t="s">
        <v>372</v>
      </c>
      <c r="B55" s="29" t="s">
        <v>93</v>
      </c>
      <c r="C55" s="94"/>
      <c r="D55" s="94"/>
      <c r="E55" s="94"/>
      <c r="F55" s="95">
        <f t="shared" si="0"/>
        <v>0</v>
      </c>
    </row>
    <row r="56" spans="1:6" ht="14.25">
      <c r="A56" s="12" t="s">
        <v>373</v>
      </c>
      <c r="B56" s="29" t="s">
        <v>94</v>
      </c>
      <c r="C56" s="94"/>
      <c r="D56" s="94"/>
      <c r="E56" s="94"/>
      <c r="F56" s="95">
        <f t="shared" si="0"/>
        <v>0</v>
      </c>
    </row>
    <row r="57" spans="1:6" ht="14.25">
      <c r="A57" s="12" t="s">
        <v>374</v>
      </c>
      <c r="B57" s="29" t="s">
        <v>95</v>
      </c>
      <c r="C57" s="94">
        <f>'[11]1.1 melléklet'!$I$57</f>
        <v>9908000</v>
      </c>
      <c r="D57" s="94"/>
      <c r="E57" s="94"/>
      <c r="F57" s="95">
        <f t="shared" si="0"/>
        <v>9908000</v>
      </c>
    </row>
    <row r="58" spans="1:6" ht="14.25">
      <c r="A58" s="47" t="s">
        <v>341</v>
      </c>
      <c r="B58" s="50" t="s">
        <v>96</v>
      </c>
      <c r="C58" s="103">
        <f>SUM(C50:C57)</f>
        <v>9908000</v>
      </c>
      <c r="D58" s="103">
        <f>SUM(D50:D57)</f>
        <v>0</v>
      </c>
      <c r="E58" s="103">
        <f>SUM(E50:E57)</f>
        <v>0</v>
      </c>
      <c r="F58" s="102">
        <f t="shared" si="0"/>
        <v>9908000</v>
      </c>
    </row>
    <row r="59" spans="1:6" ht="14.25">
      <c r="A59" s="11" t="s">
        <v>375</v>
      </c>
      <c r="B59" s="29" t="s">
        <v>97</v>
      </c>
      <c r="C59" s="94"/>
      <c r="D59" s="94"/>
      <c r="E59" s="94"/>
      <c r="F59" s="95">
        <f t="shared" si="0"/>
        <v>0</v>
      </c>
    </row>
    <row r="60" spans="1:6" ht="14.25">
      <c r="A60" s="11" t="s">
        <v>98</v>
      </c>
      <c r="B60" s="29" t="s">
        <v>99</v>
      </c>
      <c r="C60" s="94"/>
      <c r="D60" s="94"/>
      <c r="E60" s="94"/>
      <c r="F60" s="95">
        <f t="shared" si="0"/>
        <v>0</v>
      </c>
    </row>
    <row r="61" spans="1:6" ht="26.25">
      <c r="A61" s="11" t="s">
        <v>100</v>
      </c>
      <c r="B61" s="29" t="s">
        <v>101</v>
      </c>
      <c r="C61" s="94"/>
      <c r="D61" s="94"/>
      <c r="E61" s="94"/>
      <c r="F61" s="95">
        <f t="shared" si="0"/>
        <v>0</v>
      </c>
    </row>
    <row r="62" spans="1:6" ht="26.25">
      <c r="A62" s="11" t="s">
        <v>342</v>
      </c>
      <c r="B62" s="29" t="s">
        <v>102</v>
      </c>
      <c r="C62" s="94"/>
      <c r="D62" s="94"/>
      <c r="E62" s="94"/>
      <c r="F62" s="95">
        <f t="shared" si="0"/>
        <v>0</v>
      </c>
    </row>
    <row r="63" spans="1:6" ht="26.25">
      <c r="A63" s="11" t="s">
        <v>376</v>
      </c>
      <c r="B63" s="29" t="s">
        <v>103</v>
      </c>
      <c r="C63" s="94"/>
      <c r="D63" s="94"/>
      <c r="E63" s="94"/>
      <c r="F63" s="95">
        <f t="shared" si="0"/>
        <v>0</v>
      </c>
    </row>
    <row r="64" spans="1:6" ht="14.25">
      <c r="A64" s="11" t="s">
        <v>344</v>
      </c>
      <c r="B64" s="29" t="s">
        <v>104</v>
      </c>
      <c r="C64" s="94">
        <f>'[11]1.1 melléklet'!$I$64</f>
        <v>202180494</v>
      </c>
      <c r="D64" s="94"/>
      <c r="E64" s="94"/>
      <c r="F64" s="95">
        <f t="shared" si="0"/>
        <v>202180494</v>
      </c>
    </row>
    <row r="65" spans="1:6" ht="26.25">
      <c r="A65" s="11" t="s">
        <v>377</v>
      </c>
      <c r="B65" s="29" t="s">
        <v>105</v>
      </c>
      <c r="C65" s="94"/>
      <c r="D65" s="94"/>
      <c r="E65" s="94"/>
      <c r="F65" s="95">
        <f t="shared" si="0"/>
        <v>0</v>
      </c>
    </row>
    <row r="66" spans="1:6" ht="26.25">
      <c r="A66" s="11" t="s">
        <v>378</v>
      </c>
      <c r="B66" s="29" t="s">
        <v>106</v>
      </c>
      <c r="C66" s="94"/>
      <c r="D66" s="94"/>
      <c r="E66" s="94"/>
      <c r="F66" s="95">
        <f t="shared" si="0"/>
        <v>0</v>
      </c>
    </row>
    <row r="67" spans="1:6" ht="14.25">
      <c r="A67" s="11" t="s">
        <v>107</v>
      </c>
      <c r="B67" s="29" t="s">
        <v>108</v>
      </c>
      <c r="C67" s="94"/>
      <c r="D67" s="94"/>
      <c r="E67" s="94"/>
      <c r="F67" s="95">
        <f t="shared" si="0"/>
        <v>0</v>
      </c>
    </row>
    <row r="68" spans="1:6" ht="14.25">
      <c r="A68" s="19" t="s">
        <v>109</v>
      </c>
      <c r="B68" s="29" t="s">
        <v>110</v>
      </c>
      <c r="C68" s="94"/>
      <c r="D68" s="94"/>
      <c r="E68" s="94"/>
      <c r="F68" s="95">
        <f t="shared" si="0"/>
        <v>0</v>
      </c>
    </row>
    <row r="69" spans="1:6" ht="14.25">
      <c r="A69" s="11" t="s">
        <v>379</v>
      </c>
      <c r="B69" s="29" t="s">
        <v>111</v>
      </c>
      <c r="C69" s="94">
        <f>'[11]1.1 melléklet'!$I$69</f>
        <v>8000000</v>
      </c>
      <c r="D69" s="94"/>
      <c r="E69" s="94"/>
      <c r="F69" s="95">
        <f t="shared" si="0"/>
        <v>8000000</v>
      </c>
    </row>
    <row r="70" spans="1:6" ht="14.25">
      <c r="A70" s="19" t="s">
        <v>558</v>
      </c>
      <c r="B70" s="29" t="s">
        <v>112</v>
      </c>
      <c r="C70" s="94">
        <f>'[11]1.1 melléklet'!$I$70</f>
        <v>107140189</v>
      </c>
      <c r="D70" s="94"/>
      <c r="E70" s="94"/>
      <c r="F70" s="95">
        <f aca="true" t="shared" si="1" ref="F70:F121">SUM(C70:E70)</f>
        <v>107140189</v>
      </c>
    </row>
    <row r="71" spans="1:6" ht="14.25">
      <c r="A71" s="19" t="s">
        <v>559</v>
      </c>
      <c r="B71" s="29" t="s">
        <v>112</v>
      </c>
      <c r="C71" s="94">
        <f>'[11]1.1 melléklet'!$I$71</f>
        <v>0</v>
      </c>
      <c r="D71" s="94"/>
      <c r="E71" s="94"/>
      <c r="F71" s="95">
        <f t="shared" si="1"/>
        <v>0</v>
      </c>
    </row>
    <row r="72" spans="1:6" ht="14.25">
      <c r="A72" s="47" t="s">
        <v>347</v>
      </c>
      <c r="B72" s="50" t="s">
        <v>113</v>
      </c>
      <c r="C72" s="103">
        <f>SUM(C59:C71)</f>
        <v>317320683</v>
      </c>
      <c r="D72" s="103">
        <f>SUM(D59:D71)</f>
        <v>0</v>
      </c>
      <c r="E72" s="103">
        <f>SUM(E59:E71)</f>
        <v>0</v>
      </c>
      <c r="F72" s="102">
        <f t="shared" si="1"/>
        <v>317320683</v>
      </c>
    </row>
    <row r="73" spans="1:6" ht="15">
      <c r="A73" s="54" t="s">
        <v>504</v>
      </c>
      <c r="B73" s="50"/>
      <c r="C73" s="94">
        <f>SUM(C72,C58,C49,C24,C23)</f>
        <v>754733387.5</v>
      </c>
      <c r="D73" s="94">
        <f>SUM(D72,D58,D49,D24,D23)</f>
        <v>0</v>
      </c>
      <c r="E73" s="94">
        <f>SUM(E72,E58,E49,E24,E23)</f>
        <v>0</v>
      </c>
      <c r="F73" s="95">
        <f t="shared" si="1"/>
        <v>754733387.5</v>
      </c>
    </row>
    <row r="74" spans="1:6" ht="14.25">
      <c r="A74" s="33" t="s">
        <v>114</v>
      </c>
      <c r="B74" s="29" t="s">
        <v>115</v>
      </c>
      <c r="C74" s="94"/>
      <c r="D74" s="94"/>
      <c r="E74" s="94"/>
      <c r="F74" s="95">
        <f t="shared" si="1"/>
        <v>0</v>
      </c>
    </row>
    <row r="75" spans="1:6" ht="14.25">
      <c r="A75" s="33" t="s">
        <v>380</v>
      </c>
      <c r="B75" s="29" t="s">
        <v>116</v>
      </c>
      <c r="C75" s="94">
        <f>'[9]1.4 hivatal'!$E$76+'[10]1.2 melléklet'!$H$76+'[11]1.1 melléklet'!$I$75+'[12]1.3 vágó'!$I$76</f>
        <v>9500000</v>
      </c>
      <c r="D75" s="94"/>
      <c r="E75" s="94"/>
      <c r="F75" s="95">
        <f t="shared" si="1"/>
        <v>9500000</v>
      </c>
    </row>
    <row r="76" spans="1:6" ht="14.25">
      <c r="A76" s="33" t="s">
        <v>117</v>
      </c>
      <c r="B76" s="29" t="s">
        <v>118</v>
      </c>
      <c r="C76" s="94">
        <f>'[9]1.4 hivatal'!$E$77+'[10]1.2 melléklet'!$H$77+'[11]1.1 melléklet'!$I$76+'[12]1.3 vágó'!$I$77</f>
        <v>157480</v>
      </c>
      <c r="D76" s="94"/>
      <c r="E76" s="94"/>
      <c r="F76" s="95">
        <f t="shared" si="1"/>
        <v>157480</v>
      </c>
    </row>
    <row r="77" spans="1:6" ht="14.25">
      <c r="A77" s="33" t="s">
        <v>119</v>
      </c>
      <c r="B77" s="29" t="s">
        <v>120</v>
      </c>
      <c r="C77" s="94">
        <f>'[9]1.4 hivatal'!$E$78+'[10]1.2 melléklet'!$H$78+'[11]1.1 melléklet'!$I$77+'[12]1.3 vágó'!$I$78</f>
        <v>10062314</v>
      </c>
      <c r="D77" s="94"/>
      <c r="E77" s="94"/>
      <c r="F77" s="95">
        <f t="shared" si="1"/>
        <v>10062314</v>
      </c>
    </row>
    <row r="78" spans="1:6" ht="14.25">
      <c r="A78" s="5" t="s">
        <v>121</v>
      </c>
      <c r="B78" s="29" t="s">
        <v>122</v>
      </c>
      <c r="C78" s="94"/>
      <c r="D78" s="94"/>
      <c r="E78" s="94"/>
      <c r="F78" s="95">
        <f t="shared" si="1"/>
        <v>0</v>
      </c>
    </row>
    <row r="79" spans="1:6" ht="14.25">
      <c r="A79" s="5" t="s">
        <v>123</v>
      </c>
      <c r="B79" s="29" t="s">
        <v>124</v>
      </c>
      <c r="C79" s="94">
        <f>'[8]1.1 melléklet'!$I$114</f>
        <v>0</v>
      </c>
      <c r="D79" s="94"/>
      <c r="E79" s="94"/>
      <c r="F79" s="95">
        <f t="shared" si="1"/>
        <v>0</v>
      </c>
    </row>
    <row r="80" spans="1:6" ht="14.25">
      <c r="A80" s="5" t="s">
        <v>125</v>
      </c>
      <c r="B80" s="29" t="s">
        <v>126</v>
      </c>
      <c r="C80" s="94">
        <f>'[9]1.4 hivatal'!$E$81+'[10]1.2 melléklet'!$H$81+'[11]1.1 melléklet'!$I$80+'[12]1.3 vágó'!$I$81</f>
        <v>2691856.5</v>
      </c>
      <c r="D80" s="94"/>
      <c r="E80" s="94"/>
      <c r="F80" s="95">
        <f t="shared" si="1"/>
        <v>2691856.5</v>
      </c>
    </row>
    <row r="81" spans="1:6" ht="14.25">
      <c r="A81" s="48" t="s">
        <v>349</v>
      </c>
      <c r="B81" s="50" t="s">
        <v>127</v>
      </c>
      <c r="C81" s="94">
        <f>SUM(C74:C80)</f>
        <v>22411650.5</v>
      </c>
      <c r="D81" s="94">
        <f>SUM(D74:D80)</f>
        <v>0</v>
      </c>
      <c r="E81" s="94">
        <f>SUM(E74:E80)</f>
        <v>0</v>
      </c>
      <c r="F81" s="95">
        <f t="shared" si="1"/>
        <v>22411650.5</v>
      </c>
    </row>
    <row r="82" spans="1:6" ht="14.25">
      <c r="A82" s="12" t="s">
        <v>128</v>
      </c>
      <c r="B82" s="29" t="s">
        <v>129</v>
      </c>
      <c r="C82" s="94">
        <f>'[11]1.1 melléklet'!$I$82</f>
        <v>85570286</v>
      </c>
      <c r="D82" s="94"/>
      <c r="E82" s="94"/>
      <c r="F82" s="95">
        <f t="shared" si="1"/>
        <v>85570286</v>
      </c>
    </row>
    <row r="83" spans="1:6" ht="14.25">
      <c r="A83" s="12" t="s">
        <v>130</v>
      </c>
      <c r="B83" s="29" t="s">
        <v>131</v>
      </c>
      <c r="C83" s="94"/>
      <c r="D83" s="94"/>
      <c r="E83" s="94"/>
      <c r="F83" s="95">
        <f t="shared" si="1"/>
        <v>0</v>
      </c>
    </row>
    <row r="84" spans="1:6" ht="14.25">
      <c r="A84" s="12" t="s">
        <v>132</v>
      </c>
      <c r="B84" s="29" t="s">
        <v>133</v>
      </c>
      <c r="C84" s="94"/>
      <c r="D84" s="94"/>
      <c r="E84" s="94"/>
      <c r="F84" s="95">
        <f t="shared" si="1"/>
        <v>0</v>
      </c>
    </row>
    <row r="85" spans="1:6" ht="14.25">
      <c r="A85" s="12" t="s">
        <v>134</v>
      </c>
      <c r="B85" s="29" t="s">
        <v>135</v>
      </c>
      <c r="C85" s="94">
        <f>'[11]1.1 melléklet'!$I$85</f>
        <v>23103977.220000003</v>
      </c>
      <c r="D85" s="94"/>
      <c r="E85" s="94"/>
      <c r="F85" s="95">
        <f t="shared" si="1"/>
        <v>23103977.220000003</v>
      </c>
    </row>
    <row r="86" spans="1:6" ht="14.25">
      <c r="A86" s="47" t="s">
        <v>350</v>
      </c>
      <c r="B86" s="50" t="s">
        <v>136</v>
      </c>
      <c r="C86" s="94">
        <f>SUM(C82:C85)</f>
        <v>108674263.22</v>
      </c>
      <c r="D86" s="94">
        <f>SUM(D82:D85)</f>
        <v>0</v>
      </c>
      <c r="E86" s="94">
        <f>SUM(E82:E85)</f>
        <v>0</v>
      </c>
      <c r="F86" s="95">
        <f t="shared" si="1"/>
        <v>108674263.22</v>
      </c>
    </row>
    <row r="87" spans="1:6" ht="26.25">
      <c r="A87" s="12" t="s">
        <v>137</v>
      </c>
      <c r="B87" s="29" t="s">
        <v>138</v>
      </c>
      <c r="C87" s="94"/>
      <c r="D87" s="94"/>
      <c r="E87" s="94"/>
      <c r="F87" s="95">
        <f t="shared" si="1"/>
        <v>0</v>
      </c>
    </row>
    <row r="88" spans="1:6" ht="26.25">
      <c r="A88" s="12" t="s">
        <v>381</v>
      </c>
      <c r="B88" s="29" t="s">
        <v>139</v>
      </c>
      <c r="C88" s="94"/>
      <c r="D88" s="94"/>
      <c r="E88" s="94"/>
      <c r="F88" s="95">
        <f t="shared" si="1"/>
        <v>0</v>
      </c>
    </row>
    <row r="89" spans="1:6" ht="26.25">
      <c r="A89" s="12" t="s">
        <v>382</v>
      </c>
      <c r="B89" s="29" t="s">
        <v>140</v>
      </c>
      <c r="C89" s="94"/>
      <c r="D89" s="94"/>
      <c r="E89" s="94"/>
      <c r="F89" s="95">
        <f t="shared" si="1"/>
        <v>0</v>
      </c>
    </row>
    <row r="90" spans="1:6" ht="14.25">
      <c r="A90" s="12" t="s">
        <v>383</v>
      </c>
      <c r="B90" s="29" t="s">
        <v>141</v>
      </c>
      <c r="C90" s="94"/>
      <c r="D90" s="94"/>
      <c r="E90" s="94"/>
      <c r="F90" s="95">
        <f t="shared" si="1"/>
        <v>0</v>
      </c>
    </row>
    <row r="91" spans="1:6" ht="26.25">
      <c r="A91" s="12" t="s">
        <v>384</v>
      </c>
      <c r="B91" s="29" t="s">
        <v>142</v>
      </c>
      <c r="C91" s="94"/>
      <c r="D91" s="94"/>
      <c r="E91" s="94"/>
      <c r="F91" s="95">
        <f t="shared" si="1"/>
        <v>0</v>
      </c>
    </row>
    <row r="92" spans="1:6" ht="26.25">
      <c r="A92" s="12" t="s">
        <v>385</v>
      </c>
      <c r="B92" s="29" t="s">
        <v>143</v>
      </c>
      <c r="C92" s="94"/>
      <c r="D92" s="94"/>
      <c r="E92" s="94"/>
      <c r="F92" s="95">
        <f t="shared" si="1"/>
        <v>0</v>
      </c>
    </row>
    <row r="93" spans="1:6" ht="14.25">
      <c r="A93" s="12" t="s">
        <v>144</v>
      </c>
      <c r="B93" s="29" t="s">
        <v>145</v>
      </c>
      <c r="C93" s="94"/>
      <c r="D93" s="94"/>
      <c r="E93" s="94"/>
      <c r="F93" s="95">
        <f t="shared" si="1"/>
        <v>0</v>
      </c>
    </row>
    <row r="94" spans="1:6" ht="14.25">
      <c r="A94" s="12" t="s">
        <v>386</v>
      </c>
      <c r="B94" s="29" t="s">
        <v>146</v>
      </c>
      <c r="C94" s="94"/>
      <c r="D94" s="94"/>
      <c r="E94" s="94"/>
      <c r="F94" s="95">
        <f t="shared" si="1"/>
        <v>0</v>
      </c>
    </row>
    <row r="95" spans="1:6" ht="14.25">
      <c r="A95" s="47" t="s">
        <v>351</v>
      </c>
      <c r="B95" s="50" t="s">
        <v>147</v>
      </c>
      <c r="C95" s="94">
        <f>SUM(C87:C94)</f>
        <v>0</v>
      </c>
      <c r="D95" s="94">
        <f>SUM(D87:D94)</f>
        <v>0</v>
      </c>
      <c r="E95" s="94">
        <f>SUM(E87:E94)</f>
        <v>0</v>
      </c>
      <c r="F95" s="95">
        <f t="shared" si="1"/>
        <v>0</v>
      </c>
    </row>
    <row r="96" spans="1:6" ht="15">
      <c r="A96" s="54" t="s">
        <v>503</v>
      </c>
      <c r="B96" s="50"/>
      <c r="C96" s="94">
        <f>SUM(C95,C86,C81)</f>
        <v>131085913.72</v>
      </c>
      <c r="D96" s="94">
        <f>SUM(D95,D86,D81)</f>
        <v>0</v>
      </c>
      <c r="E96" s="94">
        <f>SUM(E95,E86,E81)</f>
        <v>0</v>
      </c>
      <c r="F96" s="95">
        <f t="shared" si="1"/>
        <v>131085913.72</v>
      </c>
    </row>
    <row r="97" spans="1:6" ht="15">
      <c r="A97" s="34" t="s">
        <v>394</v>
      </c>
      <c r="B97" s="35" t="s">
        <v>148</v>
      </c>
      <c r="C97" s="94">
        <f>C95+C86+C81+C72+C58+C49+C24+C23</f>
        <v>885819301.22</v>
      </c>
      <c r="D97" s="94">
        <f>D95+D86+D81+D72+D58+D49+D24+D23</f>
        <v>0</v>
      </c>
      <c r="E97" s="94">
        <f>E95+E86+E81+E72+E58+E49+E24+E23</f>
        <v>0</v>
      </c>
      <c r="F97" s="95">
        <f t="shared" si="1"/>
        <v>885819301.22</v>
      </c>
    </row>
    <row r="98" spans="1:23" ht="14.25">
      <c r="A98" s="12" t="s">
        <v>387</v>
      </c>
      <c r="B98" s="4" t="s">
        <v>149</v>
      </c>
      <c r="C98" s="97"/>
      <c r="D98" s="97"/>
      <c r="E98" s="97"/>
      <c r="F98" s="95">
        <f t="shared" si="1"/>
        <v>0</v>
      </c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2"/>
      <c r="W98" s="22"/>
    </row>
    <row r="99" spans="1:23" ht="14.25">
      <c r="A99" s="12" t="s">
        <v>150</v>
      </c>
      <c r="B99" s="4" t="s">
        <v>151</v>
      </c>
      <c r="C99" s="97"/>
      <c r="D99" s="97"/>
      <c r="E99" s="97"/>
      <c r="F99" s="95">
        <f t="shared" si="1"/>
        <v>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2"/>
      <c r="W99" s="22"/>
    </row>
    <row r="100" spans="1:23" ht="14.25">
      <c r="A100" s="12" t="s">
        <v>388</v>
      </c>
      <c r="B100" s="4" t="s">
        <v>152</v>
      </c>
      <c r="C100" s="97"/>
      <c r="D100" s="97"/>
      <c r="E100" s="97"/>
      <c r="F100" s="95">
        <f t="shared" si="1"/>
        <v>0</v>
      </c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2"/>
      <c r="W100" s="22"/>
    </row>
    <row r="101" spans="1:23" ht="14.25">
      <c r="A101" s="14" t="s">
        <v>356</v>
      </c>
      <c r="B101" s="6" t="s">
        <v>153</v>
      </c>
      <c r="C101" s="98">
        <f>SUM(C98:C100)</f>
        <v>0</v>
      </c>
      <c r="D101" s="98">
        <f>SUM(D98:D100)</f>
        <v>0</v>
      </c>
      <c r="E101" s="98">
        <f>SUM(E98:E100)</f>
        <v>0</v>
      </c>
      <c r="F101" s="95">
        <f t="shared" si="1"/>
        <v>0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2"/>
      <c r="W101" s="22"/>
    </row>
    <row r="102" spans="1:23" ht="14.25">
      <c r="A102" s="36" t="s">
        <v>389</v>
      </c>
      <c r="B102" s="4" t="s">
        <v>154</v>
      </c>
      <c r="C102" s="99"/>
      <c r="D102" s="99"/>
      <c r="E102" s="99"/>
      <c r="F102" s="9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2"/>
      <c r="W102" s="22"/>
    </row>
    <row r="103" spans="1:23" ht="14.25">
      <c r="A103" s="36" t="s">
        <v>359</v>
      </c>
      <c r="B103" s="4" t="s">
        <v>155</v>
      </c>
      <c r="C103" s="99"/>
      <c r="D103" s="99"/>
      <c r="E103" s="99"/>
      <c r="F103" s="95">
        <f t="shared" si="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2"/>
      <c r="W103" s="22"/>
    </row>
    <row r="104" spans="1:23" ht="14.25">
      <c r="A104" s="12" t="s">
        <v>156</v>
      </c>
      <c r="B104" s="4" t="s">
        <v>157</v>
      </c>
      <c r="C104" s="100"/>
      <c r="D104" s="100"/>
      <c r="E104" s="100"/>
      <c r="F104" s="95">
        <f t="shared" si="1"/>
        <v>0</v>
      </c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2"/>
      <c r="W104" s="22"/>
    </row>
    <row r="105" spans="1:23" ht="14.25">
      <c r="A105" s="12" t="s">
        <v>390</v>
      </c>
      <c r="B105" s="4" t="s">
        <v>158</v>
      </c>
      <c r="C105" s="100"/>
      <c r="D105" s="100"/>
      <c r="E105" s="100"/>
      <c r="F105" s="95">
        <f t="shared" si="1"/>
        <v>0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2"/>
      <c r="W105" s="22"/>
    </row>
    <row r="106" spans="1:23" ht="14.25">
      <c r="A106" s="13" t="s">
        <v>357</v>
      </c>
      <c r="B106" s="6" t="s">
        <v>159</v>
      </c>
      <c r="C106" s="101">
        <f>SUM(C102:C105)</f>
        <v>0</v>
      </c>
      <c r="D106" s="101">
        <f>SUM(D102:D105)</f>
        <v>0</v>
      </c>
      <c r="E106" s="101">
        <f>SUM(E102:E105)</f>
        <v>0</v>
      </c>
      <c r="F106" s="95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2"/>
      <c r="W106" s="22"/>
    </row>
    <row r="107" spans="1:23" ht="14.25">
      <c r="A107" s="36" t="s">
        <v>160</v>
      </c>
      <c r="B107" s="4" t="s">
        <v>161</v>
      </c>
      <c r="C107" s="99"/>
      <c r="D107" s="99"/>
      <c r="E107" s="99"/>
      <c r="F107" s="95">
        <f t="shared" si="1"/>
        <v>0</v>
      </c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2"/>
      <c r="W107" s="22"/>
    </row>
    <row r="108" spans="1:23" ht="14.25">
      <c r="A108" s="36" t="s">
        <v>162</v>
      </c>
      <c r="B108" s="4" t="s">
        <v>163</v>
      </c>
      <c r="C108" s="99">
        <f>'[11]1.1 melléklet'!$I$108</f>
        <v>12311796</v>
      </c>
      <c r="D108" s="99"/>
      <c r="E108" s="99"/>
      <c r="F108" s="95">
        <f t="shared" si="1"/>
        <v>12311796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2"/>
      <c r="W108" s="22"/>
    </row>
    <row r="109" spans="1:23" ht="14.25">
      <c r="A109" s="13" t="s">
        <v>164</v>
      </c>
      <c r="B109" s="6" t="s">
        <v>165</v>
      </c>
      <c r="C109" s="99"/>
      <c r="D109" s="99"/>
      <c r="E109" s="99"/>
      <c r="F109" s="95">
        <f t="shared" si="1"/>
        <v>0</v>
      </c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2"/>
      <c r="W109" s="22"/>
    </row>
    <row r="110" spans="1:23" ht="14.25">
      <c r="A110" s="36" t="s">
        <v>166</v>
      </c>
      <c r="B110" s="4" t="s">
        <v>167</v>
      </c>
      <c r="C110" s="99"/>
      <c r="D110" s="99"/>
      <c r="E110" s="99"/>
      <c r="F110" s="95">
        <f t="shared" si="1"/>
        <v>0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2"/>
      <c r="W110" s="22"/>
    </row>
    <row r="111" spans="1:23" ht="14.25">
      <c r="A111" s="36" t="s">
        <v>168</v>
      </c>
      <c r="B111" s="4" t="s">
        <v>169</v>
      </c>
      <c r="C111" s="99"/>
      <c r="D111" s="99"/>
      <c r="E111" s="99"/>
      <c r="F111" s="95">
        <f t="shared" si="1"/>
        <v>0</v>
      </c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2"/>
      <c r="W111" s="22"/>
    </row>
    <row r="112" spans="1:23" ht="14.25">
      <c r="A112" s="36" t="s">
        <v>170</v>
      </c>
      <c r="B112" s="4" t="s">
        <v>171</v>
      </c>
      <c r="C112" s="99"/>
      <c r="D112" s="99"/>
      <c r="E112" s="99"/>
      <c r="F112" s="95">
        <f t="shared" si="1"/>
        <v>0</v>
      </c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2"/>
      <c r="W112" s="22"/>
    </row>
    <row r="113" spans="1:23" ht="14.25">
      <c r="A113" s="37" t="s">
        <v>358</v>
      </c>
      <c r="B113" s="38" t="s">
        <v>172</v>
      </c>
      <c r="C113" s="101">
        <f>SUM(C101,C106,C107:C112)</f>
        <v>12311796</v>
      </c>
      <c r="D113" s="101">
        <f>SUM(D101,D106,D107:D112)</f>
        <v>0</v>
      </c>
      <c r="E113" s="101">
        <f>SUM(E101,E106,E107:E112)</f>
        <v>0</v>
      </c>
      <c r="F113" s="95">
        <f t="shared" si="1"/>
        <v>12311796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2"/>
      <c r="W113" s="22"/>
    </row>
    <row r="114" spans="1:23" ht="14.25">
      <c r="A114" s="36" t="s">
        <v>173</v>
      </c>
      <c r="B114" s="4" t="s">
        <v>174</v>
      </c>
      <c r="C114" s="99"/>
      <c r="D114" s="99"/>
      <c r="E114" s="99"/>
      <c r="F114" s="95">
        <f t="shared" si="1"/>
        <v>0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2"/>
      <c r="W114" s="22"/>
    </row>
    <row r="115" spans="1:23" ht="14.25">
      <c r="A115" s="12" t="s">
        <v>175</v>
      </c>
      <c r="B115" s="4" t="s">
        <v>176</v>
      </c>
      <c r="C115" s="100"/>
      <c r="D115" s="100"/>
      <c r="E115" s="100"/>
      <c r="F115" s="95">
        <f t="shared" si="1"/>
        <v>0</v>
      </c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2"/>
      <c r="W115" s="22"/>
    </row>
    <row r="116" spans="1:23" ht="14.25">
      <c r="A116" s="36" t="s">
        <v>391</v>
      </c>
      <c r="B116" s="4" t="s">
        <v>177</v>
      </c>
      <c r="C116" s="99"/>
      <c r="D116" s="99"/>
      <c r="E116" s="99"/>
      <c r="F116" s="95">
        <f t="shared" si="1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2"/>
      <c r="W116" s="22"/>
    </row>
    <row r="117" spans="1:23" ht="14.25">
      <c r="A117" s="36" t="s">
        <v>360</v>
      </c>
      <c r="B117" s="4" t="s">
        <v>178</v>
      </c>
      <c r="C117" s="99"/>
      <c r="D117" s="99"/>
      <c r="E117" s="99"/>
      <c r="F117" s="95">
        <f t="shared" si="1"/>
        <v>0</v>
      </c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2"/>
      <c r="W117" s="22"/>
    </row>
    <row r="118" spans="1:23" ht="14.25">
      <c r="A118" s="37" t="s">
        <v>361</v>
      </c>
      <c r="B118" s="38" t="s">
        <v>179</v>
      </c>
      <c r="C118" s="101"/>
      <c r="D118" s="101"/>
      <c r="E118" s="101"/>
      <c r="F118" s="9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2"/>
      <c r="W118" s="22"/>
    </row>
    <row r="119" spans="1:23" ht="14.25">
      <c r="A119" s="12" t="s">
        <v>180</v>
      </c>
      <c r="B119" s="4" t="s">
        <v>181</v>
      </c>
      <c r="C119" s="100"/>
      <c r="D119" s="100"/>
      <c r="E119" s="100"/>
      <c r="F119" s="95">
        <f t="shared" si="1"/>
        <v>0</v>
      </c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2"/>
      <c r="W119" s="22"/>
    </row>
    <row r="120" spans="1:23" ht="15">
      <c r="A120" s="39" t="s">
        <v>395</v>
      </c>
      <c r="B120" s="40" t="s">
        <v>182</v>
      </c>
      <c r="C120" s="101">
        <f>SUM(C113,C118)</f>
        <v>12311796</v>
      </c>
      <c r="D120" s="101">
        <f>SUM(D113,D118)</f>
        <v>0</v>
      </c>
      <c r="E120" s="101">
        <f>SUM(E113,E118)</f>
        <v>0</v>
      </c>
      <c r="F120" s="95">
        <f t="shared" si="1"/>
        <v>12311796</v>
      </c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2"/>
      <c r="W120" s="22"/>
    </row>
    <row r="121" spans="1:23" ht="15">
      <c r="A121" s="43" t="s">
        <v>431</v>
      </c>
      <c r="B121" s="44"/>
      <c r="C121" s="94">
        <f>SUM(C97,C120)</f>
        <v>898131097.22</v>
      </c>
      <c r="D121" s="94">
        <f>SUM(D97,D120)</f>
        <v>0</v>
      </c>
      <c r="E121" s="94">
        <f>SUM(E97,E120)</f>
        <v>0</v>
      </c>
      <c r="F121" s="95">
        <f t="shared" si="1"/>
        <v>898131097.22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2:23" ht="14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2:23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2:23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2:23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2:23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2:23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2:23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2:23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2:23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2:23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2:23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2:23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2:23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2:23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2:23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2:23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2:23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2:23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2:23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2:23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2:23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2:23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2:23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2:23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2:23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2:23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2:23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2:23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2:23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2:23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2:23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2:23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2:23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2:23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2:23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2:23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2:23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2:23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2:23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2:23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2:23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2:23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2:23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2:23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2:23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2:23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2:23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2:23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2:23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</sheetData>
  <sheetProtection/>
  <mergeCells count="2">
    <mergeCell ref="A1:F1"/>
    <mergeCell ref="A2:F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9" scale="70" r:id="rId1"/>
  <headerFooter>
    <oddHeader>&amp;R/2020. (     ) önkormányzati rendelet 1.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6">
      <selection activeCell="C35" sqref="C35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customWidth="1"/>
  </cols>
  <sheetData>
    <row r="1" spans="1:4" ht="27.75" customHeight="1">
      <c r="A1" s="198" t="s">
        <v>619</v>
      </c>
      <c r="B1" s="202"/>
      <c r="C1" s="202"/>
      <c r="D1" s="202"/>
    </row>
    <row r="2" spans="1:4" ht="36.75" customHeight="1">
      <c r="A2" s="199" t="s">
        <v>584</v>
      </c>
      <c r="B2" s="199"/>
      <c r="C2" s="199"/>
      <c r="D2" s="199"/>
    </row>
    <row r="3" spans="1:4" ht="18.75" customHeight="1">
      <c r="A3" s="65"/>
      <c r="B3" s="67"/>
      <c r="C3" s="67"/>
      <c r="D3" s="67"/>
    </row>
    <row r="4" ht="23.25" customHeight="1">
      <c r="A4" s="3" t="s">
        <v>566</v>
      </c>
    </row>
    <row r="5" spans="1:4" ht="26.25">
      <c r="A5" s="42" t="s">
        <v>562</v>
      </c>
      <c r="B5" s="2" t="s">
        <v>12</v>
      </c>
      <c r="C5" s="2" t="s">
        <v>5</v>
      </c>
      <c r="D5" s="87" t="s">
        <v>572</v>
      </c>
    </row>
    <row r="6" spans="1:4" ht="14.25">
      <c r="A6" s="11" t="s">
        <v>313</v>
      </c>
      <c r="B6" s="5" t="s">
        <v>91</v>
      </c>
      <c r="C6" s="117"/>
      <c r="D6" s="106"/>
    </row>
    <row r="7" spans="1:4" ht="14.25">
      <c r="A7" s="11" t="s">
        <v>314</v>
      </c>
      <c r="B7" s="5" t="s">
        <v>91</v>
      </c>
      <c r="C7" s="117"/>
      <c r="D7" s="106"/>
    </row>
    <row r="8" spans="1:4" ht="14.25">
      <c r="A8" s="11" t="s">
        <v>315</v>
      </c>
      <c r="B8" s="5" t="s">
        <v>91</v>
      </c>
      <c r="C8" s="117"/>
      <c r="D8" s="106"/>
    </row>
    <row r="9" spans="1:4" ht="14.25">
      <c r="A9" s="11" t="s">
        <v>316</v>
      </c>
      <c r="B9" s="5" t="s">
        <v>91</v>
      </c>
      <c r="C9" s="117"/>
      <c r="D9" s="106"/>
    </row>
    <row r="10" spans="1:4" ht="14.25">
      <c r="A10" s="12" t="s">
        <v>317</v>
      </c>
      <c r="B10" s="5" t="s">
        <v>91</v>
      </c>
      <c r="C10" s="117"/>
      <c r="D10" s="106"/>
    </row>
    <row r="11" spans="1:4" ht="14.25">
      <c r="A11" s="12" t="s">
        <v>318</v>
      </c>
      <c r="B11" s="5" t="s">
        <v>91</v>
      </c>
      <c r="C11" s="117"/>
      <c r="D11" s="106"/>
    </row>
    <row r="12" spans="1:4" ht="14.25">
      <c r="A12" s="14" t="s">
        <v>9</v>
      </c>
      <c r="B12" s="13" t="s">
        <v>91</v>
      </c>
      <c r="C12" s="118">
        <f>SUM(C6:C11)</f>
        <v>0</v>
      </c>
      <c r="D12" s="118">
        <f>SUM(D6:D11)</f>
        <v>0</v>
      </c>
    </row>
    <row r="13" spans="1:4" ht="14.25">
      <c r="A13" s="11" t="s">
        <v>319</v>
      </c>
      <c r="B13" s="5" t="s">
        <v>92</v>
      </c>
      <c r="C13" s="117"/>
      <c r="D13" s="106"/>
    </row>
    <row r="14" spans="1:4" ht="14.25">
      <c r="A14" s="15" t="s">
        <v>8</v>
      </c>
      <c r="B14" s="13" t="s">
        <v>92</v>
      </c>
      <c r="C14" s="118">
        <f>SUM(C13)</f>
        <v>0</v>
      </c>
      <c r="D14" s="118">
        <f>SUM(D13)</f>
        <v>0</v>
      </c>
    </row>
    <row r="15" spans="1:4" ht="14.25">
      <c r="A15" s="11" t="s">
        <v>320</v>
      </c>
      <c r="B15" s="5" t="s">
        <v>93</v>
      </c>
      <c r="C15" s="117"/>
      <c r="D15" s="106"/>
    </row>
    <row r="16" spans="1:4" ht="14.25">
      <c r="A16" s="11" t="s">
        <v>321</v>
      </c>
      <c r="B16" s="5" t="s">
        <v>93</v>
      </c>
      <c r="C16" s="117"/>
      <c r="D16" s="106"/>
    </row>
    <row r="17" spans="1:4" ht="14.25">
      <c r="A17" s="12" t="s">
        <v>322</v>
      </c>
      <c r="B17" s="5" t="s">
        <v>93</v>
      </c>
      <c r="C17" s="117"/>
      <c r="D17" s="106"/>
    </row>
    <row r="18" spans="1:4" ht="14.25">
      <c r="A18" s="12" t="s">
        <v>323</v>
      </c>
      <c r="B18" s="5" t="s">
        <v>93</v>
      </c>
      <c r="C18" s="117"/>
      <c r="D18" s="106"/>
    </row>
    <row r="19" spans="1:4" ht="14.25">
      <c r="A19" s="12" t="s">
        <v>324</v>
      </c>
      <c r="B19" s="5" t="s">
        <v>93</v>
      </c>
      <c r="C19" s="117"/>
      <c r="D19" s="106"/>
    </row>
    <row r="20" spans="1:4" ht="26.25">
      <c r="A20" s="16" t="s">
        <v>325</v>
      </c>
      <c r="B20" s="5" t="s">
        <v>93</v>
      </c>
      <c r="C20" s="117"/>
      <c r="D20" s="106"/>
    </row>
    <row r="21" spans="1:4" ht="14.25">
      <c r="A21" s="10" t="s">
        <v>7</v>
      </c>
      <c r="B21" s="13" t="s">
        <v>93</v>
      </c>
      <c r="C21" s="118">
        <f>SUM(C15:C20)</f>
        <v>0</v>
      </c>
      <c r="D21" s="118">
        <f>SUM(D15:D20)</f>
        <v>0</v>
      </c>
    </row>
    <row r="22" spans="1:4" ht="14.25">
      <c r="A22" s="11" t="s">
        <v>326</v>
      </c>
      <c r="B22" s="5" t="s">
        <v>94</v>
      </c>
      <c r="C22" s="117"/>
      <c r="D22" s="106"/>
    </row>
    <row r="23" spans="1:4" ht="14.25">
      <c r="A23" s="11" t="s">
        <v>327</v>
      </c>
      <c r="B23" s="5" t="s">
        <v>94</v>
      </c>
      <c r="C23" s="117"/>
      <c r="D23" s="106"/>
    </row>
    <row r="24" spans="1:4" ht="14.25">
      <c r="A24" s="10" t="s">
        <v>6</v>
      </c>
      <c r="B24" s="7" t="s">
        <v>94</v>
      </c>
      <c r="C24" s="119">
        <f>SUM(C22:C23)</f>
        <v>0</v>
      </c>
      <c r="D24" s="119">
        <f>SUM(D22:D23)</f>
        <v>0</v>
      </c>
    </row>
    <row r="25" spans="1:4" ht="14.25">
      <c r="A25" s="11" t="s">
        <v>328</v>
      </c>
      <c r="B25" s="5" t="s">
        <v>95</v>
      </c>
      <c r="C25" s="117"/>
      <c r="D25" s="106"/>
    </row>
    <row r="26" spans="1:4" ht="14.25">
      <c r="A26" s="11" t="s">
        <v>329</v>
      </c>
      <c r="B26" s="5" t="s">
        <v>95</v>
      </c>
      <c r="C26" s="117"/>
      <c r="D26" s="106"/>
    </row>
    <row r="27" spans="1:4" ht="14.25">
      <c r="A27" s="12" t="s">
        <v>330</v>
      </c>
      <c r="B27" s="5" t="s">
        <v>95</v>
      </c>
      <c r="C27" s="117"/>
      <c r="D27" s="106"/>
    </row>
    <row r="28" spans="1:4" ht="14.25">
      <c r="A28" s="12" t="s">
        <v>331</v>
      </c>
      <c r="B28" s="5" t="s">
        <v>95</v>
      </c>
      <c r="C28" s="117"/>
      <c r="D28" s="106"/>
    </row>
    <row r="29" spans="1:4" ht="14.25">
      <c r="A29" s="12" t="s">
        <v>332</v>
      </c>
      <c r="B29" s="5" t="s">
        <v>95</v>
      </c>
      <c r="C29" s="117"/>
      <c r="D29" s="106"/>
    </row>
    <row r="30" spans="1:4" ht="14.25">
      <c r="A30" s="12" t="s">
        <v>333</v>
      </c>
      <c r="B30" s="5" t="s">
        <v>95</v>
      </c>
      <c r="C30" s="117"/>
      <c r="D30" s="106"/>
    </row>
    <row r="31" spans="1:4" ht="14.25">
      <c r="A31" s="12" t="s">
        <v>334</v>
      </c>
      <c r="B31" s="5" t="s">
        <v>95</v>
      </c>
      <c r="C31" s="117"/>
      <c r="D31" s="106"/>
    </row>
    <row r="32" spans="1:4" ht="14.25">
      <c r="A32" s="12" t="s">
        <v>335</v>
      </c>
      <c r="B32" s="5" t="s">
        <v>95</v>
      </c>
      <c r="C32" s="117"/>
      <c r="D32" s="106"/>
    </row>
    <row r="33" spans="1:4" ht="14.25">
      <c r="A33" s="12" t="s">
        <v>336</v>
      </c>
      <c r="B33" s="5" t="s">
        <v>95</v>
      </c>
      <c r="C33" s="117"/>
      <c r="D33" s="106"/>
    </row>
    <row r="34" spans="1:4" ht="14.25">
      <c r="A34" s="12" t="s">
        <v>337</v>
      </c>
      <c r="B34" s="5" t="s">
        <v>95</v>
      </c>
      <c r="C34" s="117"/>
      <c r="D34" s="106"/>
    </row>
    <row r="35" spans="1:4" ht="26.25">
      <c r="A35" s="12" t="s">
        <v>338</v>
      </c>
      <c r="B35" s="5" t="s">
        <v>95</v>
      </c>
      <c r="C35" s="117"/>
      <c r="D35" s="106"/>
    </row>
    <row r="36" spans="1:4" ht="26.25">
      <c r="A36" s="12" t="s">
        <v>339</v>
      </c>
      <c r="B36" s="5" t="s">
        <v>95</v>
      </c>
      <c r="C36" s="117"/>
      <c r="D36" s="106"/>
    </row>
    <row r="37" spans="1:4" ht="14.25">
      <c r="A37" s="10" t="s">
        <v>340</v>
      </c>
      <c r="B37" s="13" t="s">
        <v>95</v>
      </c>
      <c r="C37" s="118">
        <f>SUM(C25:C36)</f>
        <v>0</v>
      </c>
      <c r="D37" s="118">
        <f>SUM(D25:D36)</f>
        <v>0</v>
      </c>
    </row>
    <row r="38" spans="1:4" ht="15">
      <c r="A38" s="17" t="s">
        <v>341</v>
      </c>
      <c r="B38" s="8" t="s">
        <v>96</v>
      </c>
      <c r="C38" s="120">
        <f>SUM(C37,C24,C21,C14,C12)</f>
        <v>0</v>
      </c>
      <c r="D38" s="120">
        <f>SUM(D37,D24,D21,D14,D12)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  <headerFooter>
    <oddHeader>&amp;R/2017. (  ) önkormányzati redelet 6.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55">
      <selection activeCell="C50" sqref="C50:C57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11" customWidth="1"/>
    <col min="4" max="4" width="14.7109375" style="0" customWidth="1"/>
  </cols>
  <sheetData>
    <row r="1" spans="1:5" ht="27" customHeight="1">
      <c r="A1" s="204" t="s">
        <v>619</v>
      </c>
      <c r="B1" s="205"/>
      <c r="C1" s="205"/>
      <c r="D1" s="205"/>
      <c r="E1" s="75"/>
    </row>
    <row r="2" spans="1:5" ht="27" customHeight="1">
      <c r="A2" s="206" t="s">
        <v>585</v>
      </c>
      <c r="B2" s="205"/>
      <c r="C2" s="205"/>
      <c r="D2" s="205"/>
      <c r="E2" s="75"/>
    </row>
    <row r="3" spans="1:5" ht="19.5" customHeight="1">
      <c r="A3" s="76"/>
      <c r="B3" s="77"/>
      <c r="C3" s="109"/>
      <c r="D3" s="77"/>
      <c r="E3" s="75"/>
    </row>
    <row r="4" spans="1:5" ht="18">
      <c r="A4" s="78" t="s">
        <v>566</v>
      </c>
      <c r="B4" s="79"/>
      <c r="C4" s="110"/>
      <c r="D4" s="79"/>
      <c r="E4" s="75"/>
    </row>
    <row r="5" spans="1:5" ht="17.25">
      <c r="A5" s="80" t="s">
        <v>562</v>
      </c>
      <c r="B5" s="112" t="s">
        <v>12</v>
      </c>
      <c r="C5" s="112" t="s">
        <v>5</v>
      </c>
      <c r="D5" s="113" t="s">
        <v>572</v>
      </c>
      <c r="E5" s="75"/>
    </row>
    <row r="6" spans="1:5" ht="18">
      <c r="A6" s="81" t="s">
        <v>508</v>
      </c>
      <c r="B6" s="114" t="s">
        <v>102</v>
      </c>
      <c r="C6" s="121"/>
      <c r="D6" s="122"/>
      <c r="E6" s="75"/>
    </row>
    <row r="7" spans="1:5" ht="18">
      <c r="A7" s="81" t="s">
        <v>509</v>
      </c>
      <c r="B7" s="114" t="s">
        <v>102</v>
      </c>
      <c r="C7" s="121"/>
      <c r="D7" s="122"/>
      <c r="E7" s="75"/>
    </row>
    <row r="8" spans="1:5" ht="36">
      <c r="A8" s="81" t="s">
        <v>510</v>
      </c>
      <c r="B8" s="114" t="s">
        <v>102</v>
      </c>
      <c r="C8" s="121"/>
      <c r="D8" s="122"/>
      <c r="E8" s="75"/>
    </row>
    <row r="9" spans="1:5" ht="18">
      <c r="A9" s="81" t="s">
        <v>511</v>
      </c>
      <c r="B9" s="114" t="s">
        <v>102</v>
      </c>
      <c r="C9" s="121"/>
      <c r="D9" s="122"/>
      <c r="E9" s="75"/>
    </row>
    <row r="10" spans="1:5" ht="18">
      <c r="A10" s="81" t="s">
        <v>512</v>
      </c>
      <c r="B10" s="114" t="s">
        <v>102</v>
      </c>
      <c r="C10" s="121"/>
      <c r="D10" s="122"/>
      <c r="E10" s="75"/>
    </row>
    <row r="11" spans="1:5" ht="18">
      <c r="A11" s="81" t="s">
        <v>513</v>
      </c>
      <c r="B11" s="114" t="s">
        <v>102</v>
      </c>
      <c r="C11" s="121"/>
      <c r="D11" s="122"/>
      <c r="E11" s="75"/>
    </row>
    <row r="12" spans="1:5" ht="18">
      <c r="A12" s="81" t="s">
        <v>514</v>
      </c>
      <c r="B12" s="114" t="s">
        <v>102</v>
      </c>
      <c r="C12" s="121"/>
      <c r="D12" s="122"/>
      <c r="E12" s="75"/>
    </row>
    <row r="13" spans="1:5" ht="18">
      <c r="A13" s="81" t="s">
        <v>515</v>
      </c>
      <c r="B13" s="114" t="s">
        <v>102</v>
      </c>
      <c r="C13" s="121"/>
      <c r="D13" s="122"/>
      <c r="E13" s="75"/>
    </row>
    <row r="14" spans="1:5" ht="18">
      <c r="A14" s="81" t="s">
        <v>516</v>
      </c>
      <c r="B14" s="114" t="s">
        <v>102</v>
      </c>
      <c r="C14" s="121"/>
      <c r="D14" s="122"/>
      <c r="E14" s="75"/>
    </row>
    <row r="15" spans="1:5" ht="18">
      <c r="A15" s="81" t="s">
        <v>517</v>
      </c>
      <c r="B15" s="114" t="s">
        <v>102</v>
      </c>
      <c r="C15" s="121"/>
      <c r="D15" s="122"/>
      <c r="E15" s="75"/>
    </row>
    <row r="16" spans="1:5" ht="34.5">
      <c r="A16" s="82" t="s">
        <v>342</v>
      </c>
      <c r="B16" s="115" t="s">
        <v>102</v>
      </c>
      <c r="C16" s="123">
        <f>SUM(C6:C15)</f>
        <v>0</v>
      </c>
      <c r="D16" s="123">
        <f>SUM(D6:D15)</f>
        <v>0</v>
      </c>
      <c r="E16" s="75"/>
    </row>
    <row r="17" spans="1:5" ht="18">
      <c r="A17" s="81" t="s">
        <v>508</v>
      </c>
      <c r="B17" s="114" t="s">
        <v>103</v>
      </c>
      <c r="C17" s="121"/>
      <c r="D17" s="122"/>
      <c r="E17" s="75"/>
    </row>
    <row r="18" spans="1:5" ht="18">
      <c r="A18" s="81" t="s">
        <v>509</v>
      </c>
      <c r="B18" s="114" t="s">
        <v>103</v>
      </c>
      <c r="C18" s="121"/>
      <c r="D18" s="122"/>
      <c r="E18" s="75"/>
    </row>
    <row r="19" spans="1:5" ht="36">
      <c r="A19" s="81" t="s">
        <v>510</v>
      </c>
      <c r="B19" s="114" t="s">
        <v>103</v>
      </c>
      <c r="C19" s="121"/>
      <c r="D19" s="122"/>
      <c r="E19" s="75"/>
    </row>
    <row r="20" spans="1:5" ht="18">
      <c r="A20" s="81" t="s">
        <v>511</v>
      </c>
      <c r="B20" s="114" t="s">
        <v>103</v>
      </c>
      <c r="C20" s="121"/>
      <c r="D20" s="122"/>
      <c r="E20" s="75"/>
    </row>
    <row r="21" spans="1:5" ht="18">
      <c r="A21" s="81" t="s">
        <v>512</v>
      </c>
      <c r="B21" s="114" t="s">
        <v>103</v>
      </c>
      <c r="C21" s="121"/>
      <c r="D21" s="122"/>
      <c r="E21" s="75"/>
    </row>
    <row r="22" spans="1:5" ht="18">
      <c r="A22" s="81" t="s">
        <v>513</v>
      </c>
      <c r="B22" s="114" t="s">
        <v>103</v>
      </c>
      <c r="C22" s="121"/>
      <c r="D22" s="122"/>
      <c r="E22" s="75"/>
    </row>
    <row r="23" spans="1:5" ht="18">
      <c r="A23" s="81" t="s">
        <v>514</v>
      </c>
      <c r="B23" s="114" t="s">
        <v>103</v>
      </c>
      <c r="C23" s="121"/>
      <c r="D23" s="122"/>
      <c r="E23" s="75"/>
    </row>
    <row r="24" spans="1:5" ht="18">
      <c r="A24" s="81" t="s">
        <v>515</v>
      </c>
      <c r="B24" s="114" t="s">
        <v>103</v>
      </c>
      <c r="C24" s="121"/>
      <c r="D24" s="122"/>
      <c r="E24" s="75"/>
    </row>
    <row r="25" spans="1:5" ht="18">
      <c r="A25" s="81" t="s">
        <v>516</v>
      </c>
      <c r="B25" s="114" t="s">
        <v>103</v>
      </c>
      <c r="C25" s="121"/>
      <c r="D25" s="122"/>
      <c r="E25" s="75"/>
    </row>
    <row r="26" spans="1:5" ht="18">
      <c r="A26" s="81" t="s">
        <v>517</v>
      </c>
      <c r="B26" s="114" t="s">
        <v>103</v>
      </c>
      <c r="C26" s="121"/>
      <c r="D26" s="122"/>
      <c r="E26" s="75"/>
    </row>
    <row r="27" spans="1:5" ht="34.5">
      <c r="A27" s="82" t="s">
        <v>343</v>
      </c>
      <c r="B27" s="115" t="s">
        <v>103</v>
      </c>
      <c r="C27" s="123">
        <f>SUM(C17:C26)</f>
        <v>0</v>
      </c>
      <c r="D27" s="123">
        <f>SUM(D17:D26)</f>
        <v>0</v>
      </c>
      <c r="E27" s="75"/>
    </row>
    <row r="28" spans="1:5" ht="18">
      <c r="A28" s="81" t="s">
        <v>508</v>
      </c>
      <c r="B28" s="114" t="s">
        <v>104</v>
      </c>
      <c r="C28" s="121"/>
      <c r="D28" s="122"/>
      <c r="E28" s="75"/>
    </row>
    <row r="29" spans="1:5" ht="18">
      <c r="A29" s="81" t="s">
        <v>509</v>
      </c>
      <c r="B29" s="114" t="s">
        <v>104</v>
      </c>
      <c r="C29" s="121"/>
      <c r="D29" s="122"/>
      <c r="E29" s="75"/>
    </row>
    <row r="30" spans="1:5" ht="36">
      <c r="A30" s="81" t="s">
        <v>510</v>
      </c>
      <c r="B30" s="114" t="s">
        <v>104</v>
      </c>
      <c r="C30" s="121"/>
      <c r="D30" s="122"/>
      <c r="E30" s="75"/>
    </row>
    <row r="31" spans="1:5" ht="18">
      <c r="A31" s="81" t="s">
        <v>511</v>
      </c>
      <c r="B31" s="114" t="s">
        <v>104</v>
      </c>
      <c r="C31" s="121"/>
      <c r="D31" s="122"/>
      <c r="E31" s="75"/>
    </row>
    <row r="32" spans="1:5" ht="18">
      <c r="A32" s="81" t="s">
        <v>512</v>
      </c>
      <c r="B32" s="114" t="s">
        <v>104</v>
      </c>
      <c r="C32" s="121"/>
      <c r="D32" s="122"/>
      <c r="E32" s="75"/>
    </row>
    <row r="33" spans="1:5" ht="18">
      <c r="A33" s="81" t="s">
        <v>513</v>
      </c>
      <c r="B33" s="114" t="s">
        <v>104</v>
      </c>
      <c r="C33" s="121"/>
      <c r="D33" s="122"/>
      <c r="E33" s="75"/>
    </row>
    <row r="34" spans="1:5" ht="18">
      <c r="A34" s="81" t="s">
        <v>514</v>
      </c>
      <c r="B34" s="114" t="s">
        <v>104</v>
      </c>
      <c r="C34" s="121"/>
      <c r="D34" s="122"/>
      <c r="E34" s="75"/>
    </row>
    <row r="35" spans="1:5" ht="18">
      <c r="A35" s="81" t="s">
        <v>515</v>
      </c>
      <c r="B35" s="114" t="s">
        <v>104</v>
      </c>
      <c r="C35" s="121"/>
      <c r="D35" s="122"/>
      <c r="E35" s="75"/>
    </row>
    <row r="36" spans="1:5" ht="18">
      <c r="A36" s="81" t="s">
        <v>516</v>
      </c>
      <c r="B36" s="114" t="s">
        <v>104</v>
      </c>
      <c r="C36" s="121"/>
      <c r="D36" s="122"/>
      <c r="E36" s="75"/>
    </row>
    <row r="37" spans="1:5" ht="18">
      <c r="A37" s="81" t="s">
        <v>517</v>
      </c>
      <c r="B37" s="114" t="s">
        <v>104</v>
      </c>
      <c r="C37" s="121"/>
      <c r="D37" s="122"/>
      <c r="E37" s="75"/>
    </row>
    <row r="38" spans="1:5" ht="17.25">
      <c r="A38" s="82" t="s">
        <v>344</v>
      </c>
      <c r="B38" s="115" t="s">
        <v>104</v>
      </c>
      <c r="C38" s="123">
        <f>SUM(C28:C37)</f>
        <v>0</v>
      </c>
      <c r="D38" s="123">
        <f>SUM(D28:D37)</f>
        <v>0</v>
      </c>
      <c r="E38" s="75"/>
    </row>
    <row r="39" spans="1:5" ht="18">
      <c r="A39" s="81" t="s">
        <v>518</v>
      </c>
      <c r="B39" s="116" t="s">
        <v>106</v>
      </c>
      <c r="C39" s="124"/>
      <c r="D39" s="122"/>
      <c r="E39" s="75"/>
    </row>
    <row r="40" spans="1:5" ht="18">
      <c r="A40" s="81" t="s">
        <v>519</v>
      </c>
      <c r="B40" s="116" t="s">
        <v>106</v>
      </c>
      <c r="C40" s="124"/>
      <c r="D40" s="122"/>
      <c r="E40" s="75"/>
    </row>
    <row r="41" spans="1:5" ht="18">
      <c r="A41" s="81" t="s">
        <v>520</v>
      </c>
      <c r="B41" s="116" t="s">
        <v>106</v>
      </c>
      <c r="C41" s="124"/>
      <c r="D41" s="122"/>
      <c r="E41" s="75"/>
    </row>
    <row r="42" spans="1:5" ht="18">
      <c r="A42" s="83" t="s">
        <v>521</v>
      </c>
      <c r="B42" s="116" t="s">
        <v>106</v>
      </c>
      <c r="C42" s="124"/>
      <c r="D42" s="122"/>
      <c r="E42" s="75"/>
    </row>
    <row r="43" spans="1:5" ht="18">
      <c r="A43" s="83" t="s">
        <v>522</v>
      </c>
      <c r="B43" s="116" t="s">
        <v>106</v>
      </c>
      <c r="C43" s="124"/>
      <c r="D43" s="122"/>
      <c r="E43" s="75"/>
    </row>
    <row r="44" spans="1:5" ht="18">
      <c r="A44" s="83" t="s">
        <v>523</v>
      </c>
      <c r="B44" s="116" t="s">
        <v>106</v>
      </c>
      <c r="C44" s="124"/>
      <c r="D44" s="122"/>
      <c r="E44" s="75"/>
    </row>
    <row r="45" spans="1:5" ht="18">
      <c r="A45" s="81" t="s">
        <v>524</v>
      </c>
      <c r="B45" s="116" t="s">
        <v>106</v>
      </c>
      <c r="C45" s="124"/>
      <c r="D45" s="122"/>
      <c r="E45" s="75"/>
    </row>
    <row r="46" spans="1:5" ht="18">
      <c r="A46" s="81" t="s">
        <v>525</v>
      </c>
      <c r="B46" s="116" t="s">
        <v>106</v>
      </c>
      <c r="C46" s="124"/>
      <c r="D46" s="122"/>
      <c r="E46" s="75"/>
    </row>
    <row r="47" spans="1:5" ht="18">
      <c r="A47" s="81" t="s">
        <v>526</v>
      </c>
      <c r="B47" s="116" t="s">
        <v>106</v>
      </c>
      <c r="C47" s="124"/>
      <c r="D47" s="122"/>
      <c r="E47" s="75"/>
    </row>
    <row r="48" spans="1:5" ht="18">
      <c r="A48" s="81" t="s">
        <v>527</v>
      </c>
      <c r="B48" s="116" t="s">
        <v>106</v>
      </c>
      <c r="C48" s="124"/>
      <c r="D48" s="122"/>
      <c r="E48" s="75"/>
    </row>
    <row r="49" spans="1:5" ht="34.5">
      <c r="A49" s="82" t="s">
        <v>345</v>
      </c>
      <c r="B49" s="115" t="s">
        <v>106</v>
      </c>
      <c r="C49" s="123">
        <f>SUM(C39:C48)</f>
        <v>0</v>
      </c>
      <c r="D49" s="123">
        <f>SUM(D39:D48)</f>
        <v>0</v>
      </c>
      <c r="E49" s="75"/>
    </row>
    <row r="50" spans="1:5" ht="18">
      <c r="A50" s="81" t="s">
        <v>518</v>
      </c>
      <c r="B50" s="116" t="s">
        <v>111</v>
      </c>
      <c r="C50" s="124"/>
      <c r="D50" s="122"/>
      <c r="E50" s="75"/>
    </row>
    <row r="51" spans="1:5" ht="18">
      <c r="A51" s="81" t="s">
        <v>519</v>
      </c>
      <c r="B51" s="116" t="s">
        <v>111</v>
      </c>
      <c r="C51" s="124"/>
      <c r="D51" s="122"/>
      <c r="E51" s="75"/>
    </row>
    <row r="52" spans="1:5" ht="18">
      <c r="A52" s="81" t="s">
        <v>595</v>
      </c>
      <c r="B52" s="116" t="s">
        <v>111</v>
      </c>
      <c r="C52" s="124"/>
      <c r="D52" s="122"/>
      <c r="E52" s="75"/>
    </row>
    <row r="53" spans="1:5" ht="18">
      <c r="A53" s="83" t="s">
        <v>521</v>
      </c>
      <c r="B53" s="116" t="s">
        <v>111</v>
      </c>
      <c r="C53" s="124"/>
      <c r="D53" s="122"/>
      <c r="E53" s="75"/>
    </row>
    <row r="54" spans="1:5" ht="18">
      <c r="A54" s="83" t="s">
        <v>522</v>
      </c>
      <c r="B54" s="116" t="s">
        <v>111</v>
      </c>
      <c r="C54" s="124"/>
      <c r="D54" s="122"/>
      <c r="E54" s="75"/>
    </row>
    <row r="55" spans="1:5" ht="18">
      <c r="A55" s="83" t="s">
        <v>523</v>
      </c>
      <c r="B55" s="116" t="s">
        <v>111</v>
      </c>
      <c r="C55" s="124"/>
      <c r="D55" s="122"/>
      <c r="E55" s="75"/>
    </row>
    <row r="56" spans="1:5" ht="18">
      <c r="A56" s="81" t="s">
        <v>524</v>
      </c>
      <c r="B56" s="116" t="s">
        <v>111</v>
      </c>
      <c r="C56" s="124"/>
      <c r="D56" s="122"/>
      <c r="E56" s="75"/>
    </row>
    <row r="57" spans="1:5" ht="18">
      <c r="A57" s="81" t="s">
        <v>618</v>
      </c>
      <c r="B57" s="116" t="s">
        <v>111</v>
      </c>
      <c r="C57" s="124"/>
      <c r="D57" s="122"/>
      <c r="E57" s="75"/>
    </row>
    <row r="58" spans="1:5" ht="18">
      <c r="A58" s="81" t="s">
        <v>526</v>
      </c>
      <c r="B58" s="116" t="s">
        <v>111</v>
      </c>
      <c r="C58" s="124"/>
      <c r="D58" s="122"/>
      <c r="E58" s="75"/>
    </row>
    <row r="59" spans="1:5" ht="18">
      <c r="A59" s="81" t="s">
        <v>527</v>
      </c>
      <c r="B59" s="116" t="s">
        <v>111</v>
      </c>
      <c r="C59" s="124"/>
      <c r="D59" s="122"/>
      <c r="E59" s="75"/>
    </row>
    <row r="60" spans="1:5" ht="17.25">
      <c r="A60" s="84" t="s">
        <v>346</v>
      </c>
      <c r="B60" s="115" t="s">
        <v>111</v>
      </c>
      <c r="C60" s="123">
        <f>SUM(C50:C59)</f>
        <v>0</v>
      </c>
      <c r="D60" s="123">
        <f>SUM(D50:D59)</f>
        <v>0</v>
      </c>
      <c r="E60" s="75"/>
    </row>
    <row r="61" spans="1:5" ht="18">
      <c r="A61" s="81" t="s">
        <v>508</v>
      </c>
      <c r="B61" s="114" t="s">
        <v>139</v>
      </c>
      <c r="C61" s="121"/>
      <c r="D61" s="122"/>
      <c r="E61" s="75"/>
    </row>
    <row r="62" spans="1:5" ht="18">
      <c r="A62" s="81" t="s">
        <v>509</v>
      </c>
      <c r="B62" s="114" t="s">
        <v>139</v>
      </c>
      <c r="C62" s="121"/>
      <c r="D62" s="122"/>
      <c r="E62" s="75"/>
    </row>
    <row r="63" spans="1:5" ht="36">
      <c r="A63" s="81" t="s">
        <v>510</v>
      </c>
      <c r="B63" s="114" t="s">
        <v>139</v>
      </c>
      <c r="C63" s="121"/>
      <c r="D63" s="122"/>
      <c r="E63" s="75"/>
    </row>
    <row r="64" spans="1:5" ht="18">
      <c r="A64" s="81" t="s">
        <v>511</v>
      </c>
      <c r="B64" s="114" t="s">
        <v>139</v>
      </c>
      <c r="C64" s="121"/>
      <c r="D64" s="122"/>
      <c r="E64" s="75"/>
    </row>
    <row r="65" spans="1:5" ht="18">
      <c r="A65" s="81" t="s">
        <v>512</v>
      </c>
      <c r="B65" s="114" t="s">
        <v>139</v>
      </c>
      <c r="C65" s="121"/>
      <c r="D65" s="122"/>
      <c r="E65" s="75"/>
    </row>
    <row r="66" spans="1:5" ht="18">
      <c r="A66" s="81" t="s">
        <v>513</v>
      </c>
      <c r="B66" s="114" t="s">
        <v>139</v>
      </c>
      <c r="C66" s="121"/>
      <c r="D66" s="122"/>
      <c r="E66" s="75"/>
    </row>
    <row r="67" spans="1:5" ht="18">
      <c r="A67" s="81" t="s">
        <v>514</v>
      </c>
      <c r="B67" s="114" t="s">
        <v>139</v>
      </c>
      <c r="C67" s="121"/>
      <c r="D67" s="122"/>
      <c r="E67" s="75"/>
    </row>
    <row r="68" spans="1:5" ht="18">
      <c r="A68" s="81" t="s">
        <v>515</v>
      </c>
      <c r="B68" s="114" t="s">
        <v>139</v>
      </c>
      <c r="C68" s="121"/>
      <c r="D68" s="122"/>
      <c r="E68" s="75"/>
    </row>
    <row r="69" spans="1:5" ht="18">
      <c r="A69" s="81" t="s">
        <v>516</v>
      </c>
      <c r="B69" s="114" t="s">
        <v>139</v>
      </c>
      <c r="C69" s="121"/>
      <c r="D69" s="122"/>
      <c r="E69" s="75"/>
    </row>
    <row r="70" spans="1:5" ht="18">
      <c r="A70" s="81" t="s">
        <v>517</v>
      </c>
      <c r="B70" s="114" t="s">
        <v>139</v>
      </c>
      <c r="C70" s="121"/>
      <c r="D70" s="122"/>
      <c r="E70" s="75"/>
    </row>
    <row r="71" spans="1:5" ht="34.5">
      <c r="A71" s="82" t="s">
        <v>355</v>
      </c>
      <c r="B71" s="115" t="s">
        <v>139</v>
      </c>
      <c r="C71" s="123">
        <f>SUM(C61:C70)</f>
        <v>0</v>
      </c>
      <c r="D71" s="123">
        <f>SUM(D61:D70)</f>
        <v>0</v>
      </c>
      <c r="E71" s="75"/>
    </row>
    <row r="72" spans="1:5" ht="18">
      <c r="A72" s="81" t="s">
        <v>508</v>
      </c>
      <c r="B72" s="114" t="s">
        <v>140</v>
      </c>
      <c r="C72" s="121"/>
      <c r="D72" s="122"/>
      <c r="E72" s="75"/>
    </row>
    <row r="73" spans="1:5" ht="18">
      <c r="A73" s="81" t="s">
        <v>509</v>
      </c>
      <c r="B73" s="114" t="s">
        <v>140</v>
      </c>
      <c r="C73" s="121"/>
      <c r="D73" s="122"/>
      <c r="E73" s="75"/>
    </row>
    <row r="74" spans="1:5" ht="36">
      <c r="A74" s="81" t="s">
        <v>510</v>
      </c>
      <c r="B74" s="114" t="s">
        <v>140</v>
      </c>
      <c r="C74" s="121"/>
      <c r="D74" s="122"/>
      <c r="E74" s="75"/>
    </row>
    <row r="75" spans="1:5" ht="18">
      <c r="A75" s="81" t="s">
        <v>511</v>
      </c>
      <c r="B75" s="114" t="s">
        <v>140</v>
      </c>
      <c r="C75" s="121"/>
      <c r="D75" s="122"/>
      <c r="E75" s="75"/>
    </row>
    <row r="76" spans="1:5" ht="18">
      <c r="A76" s="81" t="s">
        <v>512</v>
      </c>
      <c r="B76" s="114" t="s">
        <v>140</v>
      </c>
      <c r="C76" s="121"/>
      <c r="D76" s="122"/>
      <c r="E76" s="75"/>
    </row>
    <row r="77" spans="1:5" ht="18">
      <c r="A77" s="81" t="s">
        <v>513</v>
      </c>
      <c r="B77" s="114" t="s">
        <v>140</v>
      </c>
      <c r="C77" s="121"/>
      <c r="D77" s="122"/>
      <c r="E77" s="75"/>
    </row>
    <row r="78" spans="1:5" ht="18">
      <c r="A78" s="81" t="s">
        <v>514</v>
      </c>
      <c r="B78" s="114" t="s">
        <v>140</v>
      </c>
      <c r="C78" s="121"/>
      <c r="D78" s="122"/>
      <c r="E78" s="75"/>
    </row>
    <row r="79" spans="1:5" ht="18">
      <c r="A79" s="81" t="s">
        <v>515</v>
      </c>
      <c r="B79" s="114" t="s">
        <v>140</v>
      </c>
      <c r="C79" s="121"/>
      <c r="D79" s="122"/>
      <c r="E79" s="75"/>
    </row>
    <row r="80" spans="1:5" ht="18">
      <c r="A80" s="81" t="s">
        <v>516</v>
      </c>
      <c r="B80" s="114" t="s">
        <v>140</v>
      </c>
      <c r="C80" s="121"/>
      <c r="D80" s="122"/>
      <c r="E80" s="75"/>
    </row>
    <row r="81" spans="1:5" ht="18">
      <c r="A81" s="81" t="s">
        <v>517</v>
      </c>
      <c r="B81" s="114" t="s">
        <v>140</v>
      </c>
      <c r="C81" s="121"/>
      <c r="D81" s="122"/>
      <c r="E81" s="75"/>
    </row>
    <row r="82" spans="1:5" ht="34.5">
      <c r="A82" s="82" t="s">
        <v>354</v>
      </c>
      <c r="B82" s="115" t="s">
        <v>140</v>
      </c>
      <c r="C82" s="123">
        <f>SUM(C72:C81)</f>
        <v>0</v>
      </c>
      <c r="D82" s="123">
        <f>SUM(D72:D81)</f>
        <v>0</v>
      </c>
      <c r="E82" s="75"/>
    </row>
    <row r="83" spans="1:5" ht="18">
      <c r="A83" s="81" t="s">
        <v>508</v>
      </c>
      <c r="B83" s="114" t="s">
        <v>141</v>
      </c>
      <c r="C83" s="121"/>
      <c r="D83" s="122"/>
      <c r="E83" s="75"/>
    </row>
    <row r="84" spans="1:5" ht="18">
      <c r="A84" s="81" t="s">
        <v>509</v>
      </c>
      <c r="B84" s="114" t="s">
        <v>141</v>
      </c>
      <c r="C84" s="121"/>
      <c r="D84" s="122"/>
      <c r="E84" s="75"/>
    </row>
    <row r="85" spans="1:5" ht="36">
      <c r="A85" s="81" t="s">
        <v>510</v>
      </c>
      <c r="B85" s="114" t="s">
        <v>141</v>
      </c>
      <c r="C85" s="121"/>
      <c r="D85" s="122"/>
      <c r="E85" s="75"/>
    </row>
    <row r="86" spans="1:5" ht="18">
      <c r="A86" s="81" t="s">
        <v>511</v>
      </c>
      <c r="B86" s="114" t="s">
        <v>141</v>
      </c>
      <c r="C86" s="121"/>
      <c r="D86" s="122"/>
      <c r="E86" s="75"/>
    </row>
    <row r="87" spans="1:5" ht="18">
      <c r="A87" s="81" t="s">
        <v>512</v>
      </c>
      <c r="B87" s="114" t="s">
        <v>141</v>
      </c>
      <c r="C87" s="121"/>
      <c r="D87" s="122"/>
      <c r="E87" s="75"/>
    </row>
    <row r="88" spans="1:5" ht="18">
      <c r="A88" s="81" t="s">
        <v>513</v>
      </c>
      <c r="B88" s="114" t="s">
        <v>141</v>
      </c>
      <c r="C88" s="121"/>
      <c r="D88" s="122"/>
      <c r="E88" s="75"/>
    </row>
    <row r="89" spans="1:5" ht="18">
      <c r="A89" s="81" t="s">
        <v>514</v>
      </c>
      <c r="B89" s="114" t="s">
        <v>141</v>
      </c>
      <c r="C89" s="121"/>
      <c r="D89" s="122"/>
      <c r="E89" s="75"/>
    </row>
    <row r="90" spans="1:5" ht="18">
      <c r="A90" s="81" t="s">
        <v>515</v>
      </c>
      <c r="B90" s="114" t="s">
        <v>141</v>
      </c>
      <c r="C90" s="121"/>
      <c r="D90" s="122"/>
      <c r="E90" s="75"/>
    </row>
    <row r="91" spans="1:5" ht="18">
      <c r="A91" s="81" t="s">
        <v>516</v>
      </c>
      <c r="B91" s="114" t="s">
        <v>141</v>
      </c>
      <c r="C91" s="121"/>
      <c r="D91" s="122"/>
      <c r="E91" s="75"/>
    </row>
    <row r="92" spans="1:5" ht="18">
      <c r="A92" s="81" t="s">
        <v>517</v>
      </c>
      <c r="B92" s="114" t="s">
        <v>141</v>
      </c>
      <c r="C92" s="121"/>
      <c r="D92" s="122"/>
      <c r="E92" s="75"/>
    </row>
    <row r="93" spans="1:5" ht="17.25">
      <c r="A93" s="82" t="s">
        <v>353</v>
      </c>
      <c r="B93" s="115" t="s">
        <v>141</v>
      </c>
      <c r="C93" s="123">
        <f>SUM(C83:C92)</f>
        <v>0</v>
      </c>
      <c r="D93" s="123">
        <f>SUM(D83:D92)</f>
        <v>0</v>
      </c>
      <c r="E93" s="75"/>
    </row>
    <row r="94" spans="1:5" ht="18">
      <c r="A94" s="81" t="s">
        <v>518</v>
      </c>
      <c r="B94" s="116" t="s">
        <v>143</v>
      </c>
      <c r="C94" s="124"/>
      <c r="D94" s="122"/>
      <c r="E94" s="75"/>
    </row>
    <row r="95" spans="1:5" ht="18">
      <c r="A95" s="81" t="s">
        <v>519</v>
      </c>
      <c r="B95" s="114" t="s">
        <v>143</v>
      </c>
      <c r="C95" s="121"/>
      <c r="D95" s="122"/>
      <c r="E95" s="75"/>
    </row>
    <row r="96" spans="1:5" ht="18">
      <c r="A96" s="81" t="s">
        <v>520</v>
      </c>
      <c r="B96" s="116" t="s">
        <v>143</v>
      </c>
      <c r="C96" s="124"/>
      <c r="D96" s="122"/>
      <c r="E96" s="75"/>
    </row>
    <row r="97" spans="1:5" ht="18">
      <c r="A97" s="83" t="s">
        <v>521</v>
      </c>
      <c r="B97" s="114" t="s">
        <v>143</v>
      </c>
      <c r="C97" s="121"/>
      <c r="D97" s="122"/>
      <c r="E97" s="75"/>
    </row>
    <row r="98" spans="1:5" ht="18">
      <c r="A98" s="83" t="s">
        <v>522</v>
      </c>
      <c r="B98" s="116" t="s">
        <v>143</v>
      </c>
      <c r="C98" s="124"/>
      <c r="D98" s="122"/>
      <c r="E98" s="75"/>
    </row>
    <row r="99" spans="1:5" ht="18">
      <c r="A99" s="83" t="s">
        <v>523</v>
      </c>
      <c r="B99" s="114" t="s">
        <v>143</v>
      </c>
      <c r="C99" s="121"/>
      <c r="D99" s="122"/>
      <c r="E99" s="75"/>
    </row>
    <row r="100" spans="1:5" ht="18">
      <c r="A100" s="81" t="s">
        <v>524</v>
      </c>
      <c r="B100" s="116" t="s">
        <v>143</v>
      </c>
      <c r="C100" s="124"/>
      <c r="D100" s="122"/>
      <c r="E100" s="75"/>
    </row>
    <row r="101" spans="1:5" ht="18">
      <c r="A101" s="81" t="s">
        <v>528</v>
      </c>
      <c r="B101" s="114" t="s">
        <v>143</v>
      </c>
      <c r="C101" s="121"/>
      <c r="D101" s="122"/>
      <c r="E101" s="75"/>
    </row>
    <row r="102" spans="1:5" ht="18">
      <c r="A102" s="81" t="s">
        <v>526</v>
      </c>
      <c r="B102" s="116" t="s">
        <v>143</v>
      </c>
      <c r="C102" s="124"/>
      <c r="D102" s="122"/>
      <c r="E102" s="75"/>
    </row>
    <row r="103" spans="1:5" ht="18">
      <c r="A103" s="81" t="s">
        <v>527</v>
      </c>
      <c r="B103" s="114" t="s">
        <v>143</v>
      </c>
      <c r="C103" s="121"/>
      <c r="D103" s="122"/>
      <c r="E103" s="75"/>
    </row>
    <row r="104" spans="1:5" ht="34.5">
      <c r="A104" s="82" t="s">
        <v>352</v>
      </c>
      <c r="B104" s="115" t="s">
        <v>143</v>
      </c>
      <c r="C104" s="123">
        <f>SUM(C94:C103)</f>
        <v>0</v>
      </c>
      <c r="D104" s="123">
        <f>SUM(D94:D103)</f>
        <v>0</v>
      </c>
      <c r="E104" s="75"/>
    </row>
    <row r="105" spans="1:5" ht="18">
      <c r="A105" s="81" t="s">
        <v>518</v>
      </c>
      <c r="B105" s="116" t="s">
        <v>146</v>
      </c>
      <c r="C105" s="124"/>
      <c r="D105" s="122"/>
      <c r="E105" s="75"/>
    </row>
    <row r="106" spans="1:5" ht="18">
      <c r="A106" s="81" t="s">
        <v>519</v>
      </c>
      <c r="B106" s="116" t="s">
        <v>146</v>
      </c>
      <c r="C106" s="124"/>
      <c r="D106" s="122"/>
      <c r="E106" s="75"/>
    </row>
    <row r="107" spans="1:5" ht="18">
      <c r="A107" s="81" t="s">
        <v>520</v>
      </c>
      <c r="B107" s="116" t="s">
        <v>146</v>
      </c>
      <c r="C107" s="124"/>
      <c r="D107" s="122"/>
      <c r="E107" s="75"/>
    </row>
    <row r="108" spans="1:5" ht="18">
      <c r="A108" s="83" t="s">
        <v>521</v>
      </c>
      <c r="B108" s="116" t="s">
        <v>146</v>
      </c>
      <c r="C108" s="124"/>
      <c r="D108" s="122"/>
      <c r="E108" s="75"/>
    </row>
    <row r="109" spans="1:5" ht="18">
      <c r="A109" s="83" t="s">
        <v>522</v>
      </c>
      <c r="B109" s="116" t="s">
        <v>146</v>
      </c>
      <c r="C109" s="124"/>
      <c r="D109" s="122"/>
      <c r="E109" s="75"/>
    </row>
    <row r="110" spans="1:5" ht="18">
      <c r="A110" s="83" t="s">
        <v>523</v>
      </c>
      <c r="B110" s="116" t="s">
        <v>146</v>
      </c>
      <c r="C110" s="124"/>
      <c r="D110" s="122"/>
      <c r="E110" s="75"/>
    </row>
    <row r="111" spans="1:5" ht="18">
      <c r="A111" s="81" t="s">
        <v>524</v>
      </c>
      <c r="B111" s="116" t="s">
        <v>146</v>
      </c>
      <c r="C111" s="124"/>
      <c r="D111" s="122"/>
      <c r="E111" s="75"/>
    </row>
    <row r="112" spans="1:5" ht="18">
      <c r="A112" s="81" t="s">
        <v>528</v>
      </c>
      <c r="B112" s="116" t="s">
        <v>146</v>
      </c>
      <c r="C112" s="124"/>
      <c r="D112" s="122"/>
      <c r="E112" s="75"/>
    </row>
    <row r="113" spans="1:5" ht="18">
      <c r="A113" s="81" t="s">
        <v>526</v>
      </c>
      <c r="B113" s="116" t="s">
        <v>146</v>
      </c>
      <c r="C113" s="124"/>
      <c r="D113" s="122"/>
      <c r="E113" s="75"/>
    </row>
    <row r="114" spans="1:5" ht="18">
      <c r="A114" s="81" t="s">
        <v>527</v>
      </c>
      <c r="B114" s="116" t="s">
        <v>146</v>
      </c>
      <c r="C114" s="124"/>
      <c r="D114" s="122"/>
      <c r="E114" s="75"/>
    </row>
    <row r="115" spans="1:5" ht="17.25">
      <c r="A115" s="84" t="s">
        <v>386</v>
      </c>
      <c r="B115" s="115" t="s">
        <v>146</v>
      </c>
      <c r="C115" s="123">
        <f>SUM(C105:C114)</f>
        <v>0</v>
      </c>
      <c r="D115" s="123">
        <f>SUM(D105:D114)</f>
        <v>0</v>
      </c>
      <c r="E115" s="75"/>
    </row>
    <row r="116" spans="1:5" ht="14.25">
      <c r="A116" s="75"/>
      <c r="B116" s="75"/>
      <c r="C116" s="110"/>
      <c r="D116" s="75"/>
      <c r="E116" s="75"/>
    </row>
    <row r="117" spans="1:5" ht="14.25">
      <c r="A117" s="75"/>
      <c r="B117" s="75"/>
      <c r="C117" s="110"/>
      <c r="D117" s="75"/>
      <c r="E117" s="75"/>
    </row>
    <row r="118" spans="1:5" ht="14.25">
      <c r="A118" s="75"/>
      <c r="B118" s="75"/>
      <c r="C118" s="110"/>
      <c r="D118" s="75"/>
      <c r="E118" s="75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70" r:id="rId1"/>
  <headerFooter>
    <oddHeader>&amp;R/2017. (  ) önkormányzati redelet 7.  melléklete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5"/>
  <sheetViews>
    <sheetView workbookViewId="0" topLeftCell="A19">
      <selection activeCell="C32" sqref="C32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23.140625" style="0" customWidth="1"/>
    <col min="4" max="4" width="21.57421875" style="0" customWidth="1"/>
  </cols>
  <sheetData>
    <row r="1" spans="1:4" ht="27" customHeight="1">
      <c r="A1" s="198" t="s">
        <v>619</v>
      </c>
      <c r="B1" s="200"/>
      <c r="C1" s="200"/>
      <c r="D1" s="200"/>
    </row>
    <row r="2" spans="1:4" ht="25.5" customHeight="1">
      <c r="A2" s="199" t="s">
        <v>586</v>
      </c>
      <c r="B2" s="200"/>
      <c r="C2" s="200"/>
      <c r="D2" s="200"/>
    </row>
    <row r="3" spans="1:4" ht="15.75" customHeight="1">
      <c r="A3" s="60"/>
      <c r="B3" s="61"/>
      <c r="C3" s="86"/>
      <c r="D3" s="61"/>
    </row>
    <row r="4" ht="21" customHeight="1">
      <c r="A4" s="3" t="s">
        <v>566</v>
      </c>
    </row>
    <row r="5" spans="1:4" ht="14.25">
      <c r="A5" s="42" t="s">
        <v>562</v>
      </c>
      <c r="B5" s="2" t="s">
        <v>12</v>
      </c>
      <c r="C5" s="2" t="s">
        <v>5</v>
      </c>
      <c r="D5" s="87" t="s">
        <v>570</v>
      </c>
    </row>
    <row r="6" spans="1:4" ht="14.25">
      <c r="A6" s="12" t="s">
        <v>529</v>
      </c>
      <c r="B6" s="5" t="s">
        <v>200</v>
      </c>
      <c r="C6" s="5"/>
      <c r="D6" s="26"/>
    </row>
    <row r="7" spans="1:4" ht="14.25">
      <c r="A7" s="12" t="s">
        <v>538</v>
      </c>
      <c r="B7" s="5" t="s">
        <v>200</v>
      </c>
      <c r="C7" s="5"/>
      <c r="D7" s="26"/>
    </row>
    <row r="8" spans="1:4" ht="14.25">
      <c r="A8" s="12" t="s">
        <v>539</v>
      </c>
      <c r="B8" s="5" t="s">
        <v>200</v>
      </c>
      <c r="C8" s="5"/>
      <c r="D8" s="26"/>
    </row>
    <row r="9" spans="1:4" ht="14.25">
      <c r="A9" s="12" t="s">
        <v>537</v>
      </c>
      <c r="B9" s="5" t="s">
        <v>200</v>
      </c>
      <c r="C9" s="5"/>
      <c r="D9" s="26"/>
    </row>
    <row r="10" spans="1:4" ht="14.25">
      <c r="A10" s="12" t="s">
        <v>536</v>
      </c>
      <c r="B10" s="5" t="s">
        <v>200</v>
      </c>
      <c r="C10" s="5"/>
      <c r="D10" s="26"/>
    </row>
    <row r="11" spans="1:4" ht="14.25">
      <c r="A11" s="12" t="s">
        <v>535</v>
      </c>
      <c r="B11" s="5" t="s">
        <v>200</v>
      </c>
      <c r="C11" s="5"/>
      <c r="D11" s="26"/>
    </row>
    <row r="12" spans="1:4" ht="14.25">
      <c r="A12" s="12" t="s">
        <v>530</v>
      </c>
      <c r="B12" s="5" t="s">
        <v>200</v>
      </c>
      <c r="C12" s="5"/>
      <c r="D12" s="26"/>
    </row>
    <row r="13" spans="1:4" ht="14.25">
      <c r="A13" s="12" t="s">
        <v>531</v>
      </c>
      <c r="B13" s="5" t="s">
        <v>200</v>
      </c>
      <c r="C13" s="5"/>
      <c r="D13" s="26"/>
    </row>
    <row r="14" spans="1:4" ht="14.25">
      <c r="A14" s="12" t="s">
        <v>532</v>
      </c>
      <c r="B14" s="5" t="s">
        <v>200</v>
      </c>
      <c r="C14" s="5"/>
      <c r="D14" s="26"/>
    </row>
    <row r="15" spans="1:4" ht="14.25">
      <c r="A15" s="12" t="s">
        <v>533</v>
      </c>
      <c r="B15" s="5" t="s">
        <v>200</v>
      </c>
      <c r="C15" s="5"/>
      <c r="D15" s="26"/>
    </row>
    <row r="16" spans="1:4" ht="26.25">
      <c r="A16" s="6" t="s">
        <v>396</v>
      </c>
      <c r="B16" s="7" t="s">
        <v>200</v>
      </c>
      <c r="C16" s="7">
        <f>SUM(C6:C15)</f>
        <v>0</v>
      </c>
      <c r="D16" s="7">
        <f>SUM(D6:D15)</f>
        <v>0</v>
      </c>
    </row>
    <row r="17" spans="1:4" ht="14.25">
      <c r="A17" s="12" t="s">
        <v>529</v>
      </c>
      <c r="B17" s="5" t="s">
        <v>201</v>
      </c>
      <c r="C17" s="5"/>
      <c r="D17" s="26"/>
    </row>
    <row r="18" spans="1:4" ht="14.25">
      <c r="A18" s="12" t="s">
        <v>538</v>
      </c>
      <c r="B18" s="5" t="s">
        <v>201</v>
      </c>
      <c r="C18" s="5"/>
      <c r="D18" s="26"/>
    </row>
    <row r="19" spans="1:4" ht="14.25">
      <c r="A19" s="12" t="s">
        <v>539</v>
      </c>
      <c r="B19" s="5" t="s">
        <v>201</v>
      </c>
      <c r="C19" s="5"/>
      <c r="D19" s="26"/>
    </row>
    <row r="20" spans="1:4" ht="14.25">
      <c r="A20" s="12" t="s">
        <v>537</v>
      </c>
      <c r="B20" s="5" t="s">
        <v>201</v>
      </c>
      <c r="C20" s="5"/>
      <c r="D20" s="26"/>
    </row>
    <row r="21" spans="1:4" ht="14.25">
      <c r="A21" s="12" t="s">
        <v>536</v>
      </c>
      <c r="B21" s="5" t="s">
        <v>201</v>
      </c>
      <c r="C21" s="5"/>
      <c r="D21" s="26"/>
    </row>
    <row r="22" spans="1:4" ht="14.25">
      <c r="A22" s="12" t="s">
        <v>535</v>
      </c>
      <c r="B22" s="5" t="s">
        <v>201</v>
      </c>
      <c r="C22" s="5"/>
      <c r="D22" s="26"/>
    </row>
    <row r="23" spans="1:4" ht="14.25">
      <c r="A23" s="12" t="s">
        <v>530</v>
      </c>
      <c r="B23" s="5" t="s">
        <v>201</v>
      </c>
      <c r="C23" s="5"/>
      <c r="D23" s="26"/>
    </row>
    <row r="24" spans="1:4" ht="14.25">
      <c r="A24" s="12" t="s">
        <v>531</v>
      </c>
      <c r="B24" s="5" t="s">
        <v>201</v>
      </c>
      <c r="C24" s="5"/>
      <c r="D24" s="26"/>
    </row>
    <row r="25" spans="1:4" ht="14.25">
      <c r="A25" s="12" t="s">
        <v>532</v>
      </c>
      <c r="B25" s="5" t="s">
        <v>201</v>
      </c>
      <c r="C25" s="5"/>
      <c r="D25" s="26"/>
    </row>
    <row r="26" spans="1:4" ht="14.25">
      <c r="A26" s="12" t="s">
        <v>533</v>
      </c>
      <c r="B26" s="5" t="s">
        <v>201</v>
      </c>
      <c r="C26" s="5"/>
      <c r="D26" s="26"/>
    </row>
    <row r="27" spans="1:4" ht="26.25">
      <c r="A27" s="6" t="s">
        <v>452</v>
      </c>
      <c r="B27" s="7" t="s">
        <v>201</v>
      </c>
      <c r="C27" s="7">
        <f>SUM(C17:C26)</f>
        <v>0</v>
      </c>
      <c r="D27" s="7">
        <f>SUM(D17:D26)</f>
        <v>0</v>
      </c>
    </row>
    <row r="28" spans="1:4" ht="14.25">
      <c r="A28" s="12" t="s">
        <v>529</v>
      </c>
      <c r="B28" s="5" t="s">
        <v>202</v>
      </c>
      <c r="C28" s="5"/>
      <c r="D28" s="26"/>
    </row>
    <row r="29" spans="1:4" ht="14.25">
      <c r="A29" s="12" t="s">
        <v>538</v>
      </c>
      <c r="B29" s="5" t="s">
        <v>202</v>
      </c>
      <c r="C29" s="5"/>
      <c r="D29" s="26"/>
    </row>
    <row r="30" spans="1:4" ht="14.25">
      <c r="A30" s="12" t="s">
        <v>539</v>
      </c>
      <c r="B30" s="5" t="s">
        <v>202</v>
      </c>
      <c r="C30" s="5"/>
      <c r="D30" s="26"/>
    </row>
    <row r="31" spans="1:4" ht="14.25">
      <c r="A31" s="12" t="s">
        <v>537</v>
      </c>
      <c r="B31" s="5" t="s">
        <v>202</v>
      </c>
      <c r="C31" s="5"/>
      <c r="D31" s="26"/>
    </row>
    <row r="32" spans="1:4" ht="14.25">
      <c r="A32" s="12" t="s">
        <v>536</v>
      </c>
      <c r="B32" s="5" t="s">
        <v>202</v>
      </c>
      <c r="C32" s="104">
        <f>'[1]8.1 melléklet'!$C$32</f>
        <v>4620000</v>
      </c>
      <c r="D32" s="26"/>
    </row>
    <row r="33" spans="1:4" ht="14.25">
      <c r="A33" s="12" t="s">
        <v>535</v>
      </c>
      <c r="B33" s="5" t="s">
        <v>202</v>
      </c>
      <c r="C33" s="104"/>
      <c r="D33" s="26"/>
    </row>
    <row r="34" spans="1:4" ht="14.25">
      <c r="A34" s="12" t="s">
        <v>530</v>
      </c>
      <c r="B34" s="5" t="s">
        <v>202</v>
      </c>
      <c r="C34" s="104"/>
      <c r="D34" s="26"/>
    </row>
    <row r="35" spans="1:4" ht="14.25">
      <c r="A35" s="12" t="s">
        <v>531</v>
      </c>
      <c r="B35" s="5" t="s">
        <v>202</v>
      </c>
      <c r="C35" s="104"/>
      <c r="D35" s="26"/>
    </row>
    <row r="36" spans="1:4" ht="14.25">
      <c r="A36" s="12" t="s">
        <v>532</v>
      </c>
      <c r="B36" s="5" t="s">
        <v>202</v>
      </c>
      <c r="C36" s="104"/>
      <c r="D36" s="26"/>
    </row>
    <row r="37" spans="1:4" ht="14.25">
      <c r="A37" s="12" t="s">
        <v>533</v>
      </c>
      <c r="B37" s="5" t="s">
        <v>202</v>
      </c>
      <c r="C37" s="104"/>
      <c r="D37" s="26"/>
    </row>
    <row r="38" spans="1:4" ht="14.25">
      <c r="A38" s="6" t="s">
        <v>451</v>
      </c>
      <c r="B38" s="7" t="s">
        <v>202</v>
      </c>
      <c r="C38" s="105">
        <f>SUM(C28:C37)</f>
        <v>4620000</v>
      </c>
      <c r="D38" s="7">
        <f>SUM(D28:D37)</f>
        <v>0</v>
      </c>
    </row>
    <row r="39" spans="1:4" ht="14.25">
      <c r="A39" s="12" t="s">
        <v>529</v>
      </c>
      <c r="B39" s="5" t="s">
        <v>208</v>
      </c>
      <c r="C39" s="5"/>
      <c r="D39" s="26"/>
    </row>
    <row r="40" spans="1:4" ht="14.25">
      <c r="A40" s="12" t="s">
        <v>538</v>
      </c>
      <c r="B40" s="5" t="s">
        <v>208</v>
      </c>
      <c r="C40" s="5"/>
      <c r="D40" s="26"/>
    </row>
    <row r="41" spans="1:4" ht="14.25">
      <c r="A41" s="12" t="s">
        <v>539</v>
      </c>
      <c r="B41" s="5" t="s">
        <v>208</v>
      </c>
      <c r="C41" s="5"/>
      <c r="D41" s="26"/>
    </row>
    <row r="42" spans="1:4" ht="14.25">
      <c r="A42" s="12" t="s">
        <v>537</v>
      </c>
      <c r="B42" s="5" t="s">
        <v>208</v>
      </c>
      <c r="C42" s="5"/>
      <c r="D42" s="26"/>
    </row>
    <row r="43" spans="1:4" ht="14.25">
      <c r="A43" s="12" t="s">
        <v>536</v>
      </c>
      <c r="B43" s="5" t="s">
        <v>208</v>
      </c>
      <c r="C43" s="5"/>
      <c r="D43" s="26"/>
    </row>
    <row r="44" spans="1:4" ht="14.25">
      <c r="A44" s="12" t="s">
        <v>535</v>
      </c>
      <c r="B44" s="5" t="s">
        <v>208</v>
      </c>
      <c r="C44" s="5"/>
      <c r="D44" s="26"/>
    </row>
    <row r="45" spans="1:4" ht="14.25">
      <c r="A45" s="12" t="s">
        <v>530</v>
      </c>
      <c r="B45" s="5" t="s">
        <v>208</v>
      </c>
      <c r="C45" s="5"/>
      <c r="D45" s="26"/>
    </row>
    <row r="46" spans="1:4" ht="14.25">
      <c r="A46" s="12" t="s">
        <v>531</v>
      </c>
      <c r="B46" s="5" t="s">
        <v>208</v>
      </c>
      <c r="C46" s="5"/>
      <c r="D46" s="26"/>
    </row>
    <row r="47" spans="1:4" ht="14.25">
      <c r="A47" s="12" t="s">
        <v>532</v>
      </c>
      <c r="B47" s="5" t="s">
        <v>208</v>
      </c>
      <c r="C47" s="5"/>
      <c r="D47" s="26"/>
    </row>
    <row r="48" spans="1:4" ht="14.25">
      <c r="A48" s="12" t="s">
        <v>533</v>
      </c>
      <c r="B48" s="5" t="s">
        <v>208</v>
      </c>
      <c r="C48" s="5"/>
      <c r="D48" s="26"/>
    </row>
    <row r="49" spans="1:4" ht="26.25">
      <c r="A49" s="6" t="s">
        <v>450</v>
      </c>
      <c r="B49" s="7" t="s">
        <v>208</v>
      </c>
      <c r="C49" s="7">
        <f>SUM(C39:C48)</f>
        <v>0</v>
      </c>
      <c r="D49" s="7">
        <f>SUM(D39:D48)</f>
        <v>0</v>
      </c>
    </row>
    <row r="50" spans="1:4" ht="14.25">
      <c r="A50" s="12" t="s">
        <v>534</v>
      </c>
      <c r="B50" s="5" t="s">
        <v>209</v>
      </c>
      <c r="C50" s="5"/>
      <c r="D50" s="26"/>
    </row>
    <row r="51" spans="1:4" ht="14.25">
      <c r="A51" s="12" t="s">
        <v>538</v>
      </c>
      <c r="B51" s="5" t="s">
        <v>209</v>
      </c>
      <c r="C51" s="5"/>
      <c r="D51" s="26"/>
    </row>
    <row r="52" spans="1:4" ht="14.25">
      <c r="A52" s="12" t="s">
        <v>539</v>
      </c>
      <c r="B52" s="5" t="s">
        <v>209</v>
      </c>
      <c r="C52" s="5"/>
      <c r="D52" s="26"/>
    </row>
    <row r="53" spans="1:4" ht="14.25">
      <c r="A53" s="12" t="s">
        <v>537</v>
      </c>
      <c r="B53" s="5" t="s">
        <v>209</v>
      </c>
      <c r="C53" s="5"/>
      <c r="D53" s="26"/>
    </row>
    <row r="54" spans="1:4" ht="14.25">
      <c r="A54" s="12" t="s">
        <v>536</v>
      </c>
      <c r="B54" s="5" t="s">
        <v>209</v>
      </c>
      <c r="C54" s="5"/>
      <c r="D54" s="26"/>
    </row>
    <row r="55" spans="1:4" ht="14.25">
      <c r="A55" s="12" t="s">
        <v>535</v>
      </c>
      <c r="B55" s="5" t="s">
        <v>209</v>
      </c>
      <c r="C55" s="5"/>
      <c r="D55" s="26"/>
    </row>
    <row r="56" spans="1:4" ht="14.25">
      <c r="A56" s="12" t="s">
        <v>530</v>
      </c>
      <c r="B56" s="5" t="s">
        <v>209</v>
      </c>
      <c r="C56" s="5"/>
      <c r="D56" s="26"/>
    </row>
    <row r="57" spans="1:4" ht="14.25">
      <c r="A57" s="12" t="s">
        <v>531</v>
      </c>
      <c r="B57" s="5" t="s">
        <v>209</v>
      </c>
      <c r="C57" s="5"/>
      <c r="D57" s="26"/>
    </row>
    <row r="58" spans="1:4" ht="14.25">
      <c r="A58" s="12" t="s">
        <v>532</v>
      </c>
      <c r="B58" s="5" t="s">
        <v>209</v>
      </c>
      <c r="C58" s="5"/>
      <c r="D58" s="26"/>
    </row>
    <row r="59" spans="1:4" ht="14.25">
      <c r="A59" s="12" t="s">
        <v>533</v>
      </c>
      <c r="B59" s="5" t="s">
        <v>209</v>
      </c>
      <c r="C59" s="5"/>
      <c r="D59" s="26"/>
    </row>
    <row r="60" spans="1:4" ht="26.25">
      <c r="A60" s="6" t="s">
        <v>453</v>
      </c>
      <c r="B60" s="7" t="s">
        <v>209</v>
      </c>
      <c r="C60" s="7">
        <f>SUM(C50:C59)</f>
        <v>0</v>
      </c>
      <c r="D60" s="7">
        <f>SUM(D50:D59)</f>
        <v>0</v>
      </c>
    </row>
    <row r="61" spans="1:4" ht="14.25">
      <c r="A61" s="12" t="s">
        <v>529</v>
      </c>
      <c r="B61" s="5" t="s">
        <v>210</v>
      </c>
      <c r="C61" s="5"/>
      <c r="D61" s="26"/>
    </row>
    <row r="62" spans="1:4" ht="14.25">
      <c r="A62" s="12" t="s">
        <v>538</v>
      </c>
      <c r="B62" s="5" t="s">
        <v>210</v>
      </c>
      <c r="C62" s="5"/>
      <c r="D62" s="26"/>
    </row>
    <row r="63" spans="1:4" ht="14.25">
      <c r="A63" s="12" t="s">
        <v>539</v>
      </c>
      <c r="B63" s="5" t="s">
        <v>210</v>
      </c>
      <c r="C63" s="5"/>
      <c r="D63" s="26"/>
    </row>
    <row r="64" spans="1:4" ht="14.25">
      <c r="A64" s="12" t="s">
        <v>537</v>
      </c>
      <c r="B64" s="5" t="s">
        <v>210</v>
      </c>
      <c r="C64" s="5"/>
      <c r="D64" s="26"/>
    </row>
    <row r="65" spans="1:4" ht="14.25">
      <c r="A65" s="12" t="s">
        <v>536</v>
      </c>
      <c r="B65" s="5" t="s">
        <v>210</v>
      </c>
      <c r="C65" s="5"/>
      <c r="D65" s="26"/>
    </row>
    <row r="66" spans="1:4" ht="14.25">
      <c r="A66" s="12" t="s">
        <v>535</v>
      </c>
      <c r="B66" s="5" t="s">
        <v>210</v>
      </c>
      <c r="C66" s="5"/>
      <c r="D66" s="26"/>
    </row>
    <row r="67" spans="1:4" ht="14.25">
      <c r="A67" s="12" t="s">
        <v>530</v>
      </c>
      <c r="B67" s="5" t="s">
        <v>210</v>
      </c>
      <c r="C67" s="5"/>
      <c r="D67" s="26"/>
    </row>
    <row r="68" spans="1:4" ht="14.25">
      <c r="A68" s="12" t="s">
        <v>531</v>
      </c>
      <c r="B68" s="5" t="s">
        <v>210</v>
      </c>
      <c r="C68" s="5"/>
      <c r="D68" s="26"/>
    </row>
    <row r="69" spans="1:4" ht="14.25">
      <c r="A69" s="12" t="s">
        <v>532</v>
      </c>
      <c r="B69" s="5" t="s">
        <v>210</v>
      </c>
      <c r="C69" s="5"/>
      <c r="D69" s="26"/>
    </row>
    <row r="70" spans="1:4" ht="14.25">
      <c r="A70" s="12" t="s">
        <v>533</v>
      </c>
      <c r="B70" s="5" t="s">
        <v>210</v>
      </c>
      <c r="C70" s="5"/>
      <c r="D70" s="26"/>
    </row>
    <row r="71" spans="1:4" ht="14.25">
      <c r="A71" s="6" t="s">
        <v>401</v>
      </c>
      <c r="B71" s="7" t="s">
        <v>210</v>
      </c>
      <c r="C71" s="7">
        <f>SUM(C61:C70)</f>
        <v>0</v>
      </c>
      <c r="D71" s="7">
        <f>SUM(D61:D70)</f>
        <v>0</v>
      </c>
    </row>
    <row r="72" spans="1:4" ht="14.25">
      <c r="A72" s="12" t="s">
        <v>540</v>
      </c>
      <c r="B72" s="4" t="s">
        <v>260</v>
      </c>
      <c r="C72" s="4"/>
      <c r="D72" s="26"/>
    </row>
    <row r="73" spans="1:4" ht="14.25">
      <c r="A73" s="12" t="s">
        <v>541</v>
      </c>
      <c r="B73" s="4" t="s">
        <v>260</v>
      </c>
      <c r="C73" s="4"/>
      <c r="D73" s="26"/>
    </row>
    <row r="74" spans="1:4" ht="14.25">
      <c r="A74" s="12" t="s">
        <v>549</v>
      </c>
      <c r="B74" s="4" t="s">
        <v>260</v>
      </c>
      <c r="C74" s="4"/>
      <c r="D74" s="26"/>
    </row>
    <row r="75" spans="1:4" ht="14.25">
      <c r="A75" s="4" t="s">
        <v>548</v>
      </c>
      <c r="B75" s="4" t="s">
        <v>260</v>
      </c>
      <c r="C75" s="4"/>
      <c r="D75" s="26"/>
    </row>
    <row r="76" spans="1:4" ht="14.25">
      <c r="A76" s="4" t="s">
        <v>547</v>
      </c>
      <c r="B76" s="4" t="s">
        <v>260</v>
      </c>
      <c r="C76" s="4"/>
      <c r="D76" s="26"/>
    </row>
    <row r="77" spans="1:4" ht="14.25">
      <c r="A77" s="4" t="s">
        <v>546</v>
      </c>
      <c r="B77" s="4" t="s">
        <v>260</v>
      </c>
      <c r="C77" s="4"/>
      <c r="D77" s="26"/>
    </row>
    <row r="78" spans="1:4" ht="14.25">
      <c r="A78" s="12" t="s">
        <v>545</v>
      </c>
      <c r="B78" s="4" t="s">
        <v>260</v>
      </c>
      <c r="C78" s="4"/>
      <c r="D78" s="26"/>
    </row>
    <row r="79" spans="1:4" ht="14.25">
      <c r="A79" s="12" t="s">
        <v>550</v>
      </c>
      <c r="B79" s="4" t="s">
        <v>260</v>
      </c>
      <c r="C79" s="4"/>
      <c r="D79" s="26"/>
    </row>
    <row r="80" spans="1:4" ht="14.25">
      <c r="A80" s="12" t="s">
        <v>542</v>
      </c>
      <c r="B80" s="4" t="s">
        <v>260</v>
      </c>
      <c r="C80" s="4"/>
      <c r="D80" s="26"/>
    </row>
    <row r="81" spans="1:4" ht="14.25">
      <c r="A81" s="12" t="s">
        <v>543</v>
      </c>
      <c r="B81" s="4" t="s">
        <v>260</v>
      </c>
      <c r="C81" s="4"/>
      <c r="D81" s="26"/>
    </row>
    <row r="82" spans="1:4" ht="26.25">
      <c r="A82" s="6" t="s">
        <v>469</v>
      </c>
      <c r="B82" s="7" t="s">
        <v>260</v>
      </c>
      <c r="C82" s="7">
        <f>SUM(C72:C81)</f>
        <v>0</v>
      </c>
      <c r="D82" s="7">
        <f>SUM(D72:D81)</f>
        <v>0</v>
      </c>
    </row>
    <row r="83" spans="1:4" ht="14.25">
      <c r="A83" s="12" t="s">
        <v>540</v>
      </c>
      <c r="B83" s="4" t="s">
        <v>261</v>
      </c>
      <c r="C83" s="4"/>
      <c r="D83" s="26"/>
    </row>
    <row r="84" spans="1:4" ht="14.25">
      <c r="A84" s="12" t="s">
        <v>541</v>
      </c>
      <c r="B84" s="4" t="s">
        <v>261</v>
      </c>
      <c r="C84" s="4"/>
      <c r="D84" s="26"/>
    </row>
    <row r="85" spans="1:4" ht="14.25">
      <c r="A85" s="12" t="s">
        <v>549</v>
      </c>
      <c r="B85" s="4" t="s">
        <v>261</v>
      </c>
      <c r="C85" s="4"/>
      <c r="D85" s="26"/>
    </row>
    <row r="86" spans="1:4" ht="14.25">
      <c r="A86" s="4" t="s">
        <v>548</v>
      </c>
      <c r="B86" s="4" t="s">
        <v>261</v>
      </c>
      <c r="C86" s="4"/>
      <c r="D86" s="26"/>
    </row>
    <row r="87" spans="1:4" ht="14.25">
      <c r="A87" s="4" t="s">
        <v>547</v>
      </c>
      <c r="B87" s="4" t="s">
        <v>261</v>
      </c>
      <c r="C87" s="4"/>
      <c r="D87" s="26"/>
    </row>
    <row r="88" spans="1:4" ht="14.25">
      <c r="A88" s="4" t="s">
        <v>546</v>
      </c>
      <c r="B88" s="4" t="s">
        <v>261</v>
      </c>
      <c r="C88" s="4"/>
      <c r="D88" s="26"/>
    </row>
    <row r="89" spans="1:4" ht="14.25">
      <c r="A89" s="12" t="s">
        <v>545</v>
      </c>
      <c r="B89" s="4" t="s">
        <v>261</v>
      </c>
      <c r="C89" s="4"/>
      <c r="D89" s="26"/>
    </row>
    <row r="90" spans="1:4" ht="14.25">
      <c r="A90" s="12" t="s">
        <v>544</v>
      </c>
      <c r="B90" s="4" t="s">
        <v>261</v>
      </c>
      <c r="C90" s="4"/>
      <c r="D90" s="26"/>
    </row>
    <row r="91" spans="1:4" ht="14.25">
      <c r="A91" s="12" t="s">
        <v>542</v>
      </c>
      <c r="B91" s="4" t="s">
        <v>261</v>
      </c>
      <c r="C91" s="4"/>
      <c r="D91" s="26"/>
    </row>
    <row r="92" spans="1:4" ht="14.25">
      <c r="A92" s="12" t="s">
        <v>543</v>
      </c>
      <c r="B92" s="4" t="s">
        <v>261</v>
      </c>
      <c r="C92" s="4"/>
      <c r="D92" s="26"/>
    </row>
    <row r="93" spans="1:4" ht="14.25">
      <c r="A93" s="14" t="s">
        <v>470</v>
      </c>
      <c r="B93" s="7" t="s">
        <v>261</v>
      </c>
      <c r="C93" s="7">
        <f>SUM(C83:C92)</f>
        <v>0</v>
      </c>
      <c r="D93" s="7">
        <f>SUM(D83:D92)</f>
        <v>0</v>
      </c>
    </row>
    <row r="94" spans="1:4" ht="14.25">
      <c r="A94" s="12" t="s">
        <v>540</v>
      </c>
      <c r="B94" s="4" t="s">
        <v>265</v>
      </c>
      <c r="C94" s="4"/>
      <c r="D94" s="26"/>
    </row>
    <row r="95" spans="1:4" ht="14.25">
      <c r="A95" s="12" t="s">
        <v>541</v>
      </c>
      <c r="B95" s="4" t="s">
        <v>265</v>
      </c>
      <c r="C95" s="4"/>
      <c r="D95" s="26"/>
    </row>
    <row r="96" spans="1:4" ht="14.25">
      <c r="A96" s="12" t="s">
        <v>549</v>
      </c>
      <c r="B96" s="4" t="s">
        <v>265</v>
      </c>
      <c r="C96" s="4"/>
      <c r="D96" s="26"/>
    </row>
    <row r="97" spans="1:4" ht="14.25">
      <c r="A97" s="4" t="s">
        <v>548</v>
      </c>
      <c r="B97" s="4" t="s">
        <v>265</v>
      </c>
      <c r="C97" s="4"/>
      <c r="D97" s="26"/>
    </row>
    <row r="98" spans="1:4" ht="14.25">
      <c r="A98" s="4" t="s">
        <v>547</v>
      </c>
      <c r="B98" s="4" t="s">
        <v>265</v>
      </c>
      <c r="C98" s="4"/>
      <c r="D98" s="26"/>
    </row>
    <row r="99" spans="1:4" ht="14.25">
      <c r="A99" s="4" t="s">
        <v>546</v>
      </c>
      <c r="B99" s="4" t="s">
        <v>265</v>
      </c>
      <c r="C99" s="4"/>
      <c r="D99" s="26"/>
    </row>
    <row r="100" spans="1:4" ht="14.25">
      <c r="A100" s="12" t="s">
        <v>545</v>
      </c>
      <c r="B100" s="4" t="s">
        <v>265</v>
      </c>
      <c r="C100" s="4"/>
      <c r="D100" s="26"/>
    </row>
    <row r="101" spans="1:4" ht="14.25">
      <c r="A101" s="12" t="s">
        <v>550</v>
      </c>
      <c r="B101" s="4" t="s">
        <v>265</v>
      </c>
      <c r="C101" s="4"/>
      <c r="D101" s="26"/>
    </row>
    <row r="102" spans="1:4" ht="14.25">
      <c r="A102" s="12" t="s">
        <v>542</v>
      </c>
      <c r="B102" s="4" t="s">
        <v>265</v>
      </c>
      <c r="C102" s="4"/>
      <c r="D102" s="26"/>
    </row>
    <row r="103" spans="1:4" ht="14.25">
      <c r="A103" s="12" t="s">
        <v>543</v>
      </c>
      <c r="B103" s="4" t="s">
        <v>265</v>
      </c>
      <c r="C103" s="4"/>
      <c r="D103" s="26"/>
    </row>
    <row r="104" spans="1:4" ht="26.25">
      <c r="A104" s="6" t="s">
        <v>471</v>
      </c>
      <c r="B104" s="7" t="s">
        <v>265</v>
      </c>
      <c r="C104" s="7">
        <f>SUM(C94:C103)</f>
        <v>0</v>
      </c>
      <c r="D104" s="7">
        <f>SUM(D94:D103)</f>
        <v>0</v>
      </c>
    </row>
    <row r="105" spans="1:4" ht="14.25">
      <c r="A105" s="12" t="s">
        <v>540</v>
      </c>
      <c r="B105" s="4" t="s">
        <v>266</v>
      </c>
      <c r="C105" s="4"/>
      <c r="D105" s="26"/>
    </row>
    <row r="106" spans="1:4" ht="14.25">
      <c r="A106" s="12" t="s">
        <v>541</v>
      </c>
      <c r="B106" s="4" t="s">
        <v>266</v>
      </c>
      <c r="C106" s="4"/>
      <c r="D106" s="26"/>
    </row>
    <row r="107" spans="1:4" ht="14.25">
      <c r="A107" s="12" t="s">
        <v>549</v>
      </c>
      <c r="B107" s="4" t="s">
        <v>266</v>
      </c>
      <c r="C107" s="4"/>
      <c r="D107" s="26"/>
    </row>
    <row r="108" spans="1:4" ht="14.25">
      <c r="A108" s="4" t="s">
        <v>548</v>
      </c>
      <c r="B108" s="4" t="s">
        <v>266</v>
      </c>
      <c r="C108" s="4"/>
      <c r="D108" s="26"/>
    </row>
    <row r="109" spans="1:4" ht="14.25">
      <c r="A109" s="4" t="s">
        <v>547</v>
      </c>
      <c r="B109" s="4" t="s">
        <v>266</v>
      </c>
      <c r="C109" s="4"/>
      <c r="D109" s="26"/>
    </row>
    <row r="110" spans="1:4" ht="14.25">
      <c r="A110" s="4" t="s">
        <v>546</v>
      </c>
      <c r="B110" s="4" t="s">
        <v>266</v>
      </c>
      <c r="C110" s="4"/>
      <c r="D110" s="26"/>
    </row>
    <row r="111" spans="1:4" ht="14.25">
      <c r="A111" s="12" t="s">
        <v>545</v>
      </c>
      <c r="B111" s="4" t="s">
        <v>266</v>
      </c>
      <c r="C111" s="4"/>
      <c r="D111" s="26"/>
    </row>
    <row r="112" spans="1:4" ht="14.25">
      <c r="A112" s="12" t="s">
        <v>544</v>
      </c>
      <c r="B112" s="4" t="s">
        <v>266</v>
      </c>
      <c r="C112" s="4"/>
      <c r="D112" s="26"/>
    </row>
    <row r="113" spans="1:4" ht="14.25">
      <c r="A113" s="12" t="s">
        <v>542</v>
      </c>
      <c r="B113" s="4" t="s">
        <v>266</v>
      </c>
      <c r="C113" s="4"/>
      <c r="D113" s="26"/>
    </row>
    <row r="114" spans="1:4" ht="14.25">
      <c r="A114" s="12" t="s">
        <v>543</v>
      </c>
      <c r="B114" s="4" t="s">
        <v>266</v>
      </c>
      <c r="C114" s="4"/>
      <c r="D114" s="26"/>
    </row>
    <row r="115" spans="1:4" ht="14.25">
      <c r="A115" s="14" t="s">
        <v>472</v>
      </c>
      <c r="B115" s="7" t="s">
        <v>266</v>
      </c>
      <c r="C115" s="7">
        <f>SUM(C105:C114)</f>
        <v>0</v>
      </c>
      <c r="D115" s="7">
        <f>SUM(D105:D114)</f>
        <v>0</v>
      </c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&amp;C/2017. ( ) önkormányzati redelet 8.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6">
      <selection activeCell="C19" sqref="C19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2.28125" style="0" customWidth="1"/>
  </cols>
  <sheetData>
    <row r="1" spans="1:4" ht="39" customHeight="1">
      <c r="A1" s="198" t="s">
        <v>619</v>
      </c>
      <c r="B1" s="200"/>
      <c r="C1" s="200"/>
      <c r="D1" s="200"/>
    </row>
    <row r="2" spans="1:4" ht="26.25" customHeight="1">
      <c r="A2" s="199" t="s">
        <v>590</v>
      </c>
      <c r="B2" s="200"/>
      <c r="C2" s="200"/>
      <c r="D2" s="200"/>
    </row>
    <row r="4" spans="1:4" ht="26.25">
      <c r="A4" s="42" t="s">
        <v>562</v>
      </c>
      <c r="B4" s="2" t="s">
        <v>12</v>
      </c>
      <c r="C4" s="2" t="s">
        <v>5</v>
      </c>
      <c r="D4" s="87" t="s">
        <v>572</v>
      </c>
    </row>
    <row r="5" spans="1:4" ht="14.25">
      <c r="A5" s="4" t="s">
        <v>454</v>
      </c>
      <c r="B5" s="4" t="s">
        <v>217</v>
      </c>
      <c r="C5" s="125"/>
      <c r="D5" s="106"/>
    </row>
    <row r="6" spans="1:4" ht="14.25">
      <c r="A6" s="4" t="s">
        <v>455</v>
      </c>
      <c r="B6" s="4" t="s">
        <v>217</v>
      </c>
      <c r="C6" s="125"/>
      <c r="D6" s="106"/>
    </row>
    <row r="7" spans="1:4" ht="14.25">
      <c r="A7" s="4" t="s">
        <v>456</v>
      </c>
      <c r="B7" s="4" t="s">
        <v>217</v>
      </c>
      <c r="C7" s="125"/>
      <c r="D7" s="106"/>
    </row>
    <row r="8" spans="1:4" ht="14.25">
      <c r="A8" s="4" t="s">
        <v>457</v>
      </c>
      <c r="B8" s="4" t="s">
        <v>217</v>
      </c>
      <c r="C8" s="125"/>
      <c r="D8" s="106"/>
    </row>
    <row r="9" spans="1:4" ht="14.25">
      <c r="A9" s="6" t="s">
        <v>406</v>
      </c>
      <c r="B9" s="7" t="s">
        <v>217</v>
      </c>
      <c r="C9" s="119">
        <f>SUM(C5:C8)</f>
        <v>0</v>
      </c>
      <c r="D9" s="119">
        <f>SUM(D5:D8)</f>
        <v>0</v>
      </c>
    </row>
    <row r="10" spans="1:4" ht="14.25">
      <c r="A10" s="4" t="s">
        <v>407</v>
      </c>
      <c r="B10" s="5" t="s">
        <v>218</v>
      </c>
      <c r="C10" s="117">
        <f>SUM(C11:C12)</f>
        <v>0</v>
      </c>
      <c r="D10" s="106"/>
    </row>
    <row r="11" spans="1:4" ht="27">
      <c r="A11" s="85" t="s">
        <v>219</v>
      </c>
      <c r="B11" s="85" t="s">
        <v>218</v>
      </c>
      <c r="C11" s="126"/>
      <c r="D11" s="106"/>
    </row>
    <row r="12" spans="1:4" ht="27">
      <c r="A12" s="85" t="s">
        <v>220</v>
      </c>
      <c r="B12" s="85" t="s">
        <v>218</v>
      </c>
      <c r="C12" s="126"/>
      <c r="D12" s="106"/>
    </row>
    <row r="13" spans="1:4" ht="14.25">
      <c r="A13" s="4" t="s">
        <v>409</v>
      </c>
      <c r="B13" s="5" t="s">
        <v>224</v>
      </c>
      <c r="C13" s="117">
        <f>SUM(C14:C17)</f>
        <v>0</v>
      </c>
      <c r="D13" s="106"/>
    </row>
    <row r="14" spans="1:4" ht="27">
      <c r="A14" s="85" t="s">
        <v>225</v>
      </c>
      <c r="B14" s="85" t="s">
        <v>224</v>
      </c>
      <c r="C14" s="126"/>
      <c r="D14" s="106"/>
    </row>
    <row r="15" spans="1:4" ht="27">
      <c r="A15" s="85" t="s">
        <v>226</v>
      </c>
      <c r="B15" s="85" t="s">
        <v>224</v>
      </c>
      <c r="C15" s="126"/>
      <c r="D15" s="106"/>
    </row>
    <row r="16" spans="1:4" ht="14.25">
      <c r="A16" s="85" t="s">
        <v>227</v>
      </c>
      <c r="B16" s="85" t="s">
        <v>224</v>
      </c>
      <c r="C16" s="126"/>
      <c r="D16" s="106"/>
    </row>
    <row r="17" spans="1:4" ht="14.25">
      <c r="A17" s="85" t="s">
        <v>228</v>
      </c>
      <c r="B17" s="85" t="s">
        <v>224</v>
      </c>
      <c r="C17" s="126"/>
      <c r="D17" s="106"/>
    </row>
    <row r="18" spans="1:4" ht="14.25">
      <c r="A18" s="4" t="s">
        <v>458</v>
      </c>
      <c r="B18" s="5" t="s">
        <v>229</v>
      </c>
      <c r="C18" s="117">
        <f>SUM(C19:C20)</f>
        <v>0</v>
      </c>
      <c r="D18" s="106"/>
    </row>
    <row r="19" spans="1:4" ht="14.25">
      <c r="A19" s="85" t="s">
        <v>230</v>
      </c>
      <c r="B19" s="85" t="s">
        <v>229</v>
      </c>
      <c r="C19" s="126"/>
      <c r="D19" s="106"/>
    </row>
    <row r="20" spans="1:4" ht="14.25">
      <c r="A20" s="85" t="s">
        <v>231</v>
      </c>
      <c r="B20" s="85" t="s">
        <v>229</v>
      </c>
      <c r="C20" s="126"/>
      <c r="D20" s="106"/>
    </row>
    <row r="21" spans="1:4" ht="14.25">
      <c r="A21" s="6" t="s">
        <v>437</v>
      </c>
      <c r="B21" s="7" t="s">
        <v>232</v>
      </c>
      <c r="C21" s="119">
        <f>SUM(C10,C13,C18)</f>
        <v>0</v>
      </c>
      <c r="D21" s="119">
        <f>SUM(D10:D20)</f>
        <v>0</v>
      </c>
    </row>
    <row r="22" spans="1:4" ht="14.25">
      <c r="A22" s="4" t="s">
        <v>459</v>
      </c>
      <c r="B22" s="4" t="s">
        <v>233</v>
      </c>
      <c r="C22" s="125"/>
      <c r="D22" s="106"/>
    </row>
    <row r="23" spans="1:4" ht="14.25">
      <c r="A23" s="4" t="s">
        <v>460</v>
      </c>
      <c r="B23" s="4" t="s">
        <v>233</v>
      </c>
      <c r="C23" s="125"/>
      <c r="D23" s="106"/>
    </row>
    <row r="24" spans="1:4" ht="14.25">
      <c r="A24" s="4" t="s">
        <v>461</v>
      </c>
      <c r="B24" s="4" t="s">
        <v>233</v>
      </c>
      <c r="C24" s="125"/>
      <c r="D24" s="106"/>
    </row>
    <row r="25" spans="1:4" ht="14.25">
      <c r="A25" s="4" t="s">
        <v>462</v>
      </c>
      <c r="B25" s="4" t="s">
        <v>233</v>
      </c>
      <c r="C25" s="125"/>
      <c r="D25" s="106"/>
    </row>
    <row r="26" spans="1:4" ht="14.25">
      <c r="A26" s="4" t="s">
        <v>463</v>
      </c>
      <c r="B26" s="4" t="s">
        <v>233</v>
      </c>
      <c r="C26" s="125"/>
      <c r="D26" s="106"/>
    </row>
    <row r="27" spans="1:4" ht="14.25">
      <c r="A27" s="4" t="s">
        <v>464</v>
      </c>
      <c r="B27" s="4" t="s">
        <v>233</v>
      </c>
      <c r="C27" s="125"/>
      <c r="D27" s="106"/>
    </row>
    <row r="28" spans="1:4" ht="14.25">
      <c r="A28" s="4" t="s">
        <v>465</v>
      </c>
      <c r="B28" s="4" t="s">
        <v>233</v>
      </c>
      <c r="C28" s="125"/>
      <c r="D28" s="106"/>
    </row>
    <row r="29" spans="1:4" ht="14.25">
      <c r="A29" s="4" t="s">
        <v>466</v>
      </c>
      <c r="B29" s="4" t="s">
        <v>233</v>
      </c>
      <c r="C29" s="125"/>
      <c r="D29" s="106"/>
    </row>
    <row r="30" spans="1:4" ht="39">
      <c r="A30" s="4" t="s">
        <v>467</v>
      </c>
      <c r="B30" s="4" t="s">
        <v>233</v>
      </c>
      <c r="C30" s="125"/>
      <c r="D30" s="106"/>
    </row>
    <row r="31" spans="1:4" ht="14.25">
      <c r="A31" s="4" t="s">
        <v>468</v>
      </c>
      <c r="B31" s="4" t="s">
        <v>233</v>
      </c>
      <c r="C31" s="125"/>
      <c r="D31" s="106"/>
    </row>
    <row r="32" spans="1:4" ht="14.25">
      <c r="A32" s="6" t="s">
        <v>411</v>
      </c>
      <c r="B32" s="7" t="s">
        <v>233</v>
      </c>
      <c r="C32" s="119">
        <f>SUM(C22:C31)</f>
        <v>0</v>
      </c>
      <c r="D32" s="119">
        <f>SUM(D22:D31)</f>
        <v>0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r:id="rId1"/>
  <headerFooter>
    <oddHeader>&amp;R/2017. ( ) önkormányzati redelet 9.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workbookViewId="0" topLeftCell="A13">
      <selection activeCell="D3" sqref="D3"/>
    </sheetView>
  </sheetViews>
  <sheetFormatPr defaultColWidth="9.140625" defaultRowHeight="15"/>
  <cols>
    <col min="1" max="1" width="86.28125" style="13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5" ht="25.5" customHeight="1">
      <c r="A1" s="198" t="s">
        <v>731</v>
      </c>
      <c r="B1" s="202"/>
      <c r="C1" s="202"/>
      <c r="D1" s="202"/>
      <c r="E1" s="202"/>
    </row>
    <row r="2" spans="1:5" ht="23.25" customHeight="1">
      <c r="A2" s="199" t="s">
        <v>502</v>
      </c>
      <c r="B2" s="210"/>
      <c r="C2" s="210"/>
      <c r="D2" s="210"/>
      <c r="E2" s="210"/>
    </row>
    <row r="3" ht="14.25">
      <c r="A3" s="129"/>
    </row>
    <row r="4" ht="14.25">
      <c r="A4" s="129"/>
    </row>
    <row r="5" spans="1:5" ht="63" customHeight="1">
      <c r="A5" s="131" t="s">
        <v>501</v>
      </c>
      <c r="B5" s="51" t="s">
        <v>587</v>
      </c>
      <c r="C5" s="51" t="s">
        <v>588</v>
      </c>
      <c r="D5" s="51" t="s">
        <v>551</v>
      </c>
      <c r="E5" s="62" t="s">
        <v>568</v>
      </c>
    </row>
    <row r="6" spans="1:5" ht="15" customHeight="1">
      <c r="A6" s="132" t="s">
        <v>475</v>
      </c>
      <c r="B6" s="52">
        <v>2</v>
      </c>
      <c r="C6" s="52"/>
      <c r="D6" s="52"/>
      <c r="E6" s="26"/>
    </row>
    <row r="7" spans="1:5" ht="15" customHeight="1">
      <c r="A7" s="132" t="s">
        <v>476</v>
      </c>
      <c r="B7" s="52">
        <v>5</v>
      </c>
      <c r="C7" s="52"/>
      <c r="D7" s="52"/>
      <c r="E7" s="26"/>
    </row>
    <row r="8" spans="1:5" ht="15" customHeight="1">
      <c r="A8" s="132" t="s">
        <v>477</v>
      </c>
      <c r="B8" s="52">
        <v>13</v>
      </c>
      <c r="C8" s="52"/>
      <c r="D8" s="52"/>
      <c r="E8" s="26"/>
    </row>
    <row r="9" spans="1:5" ht="15" customHeight="1">
      <c r="A9" s="132" t="s">
        <v>478</v>
      </c>
      <c r="B9" s="52"/>
      <c r="C9" s="52"/>
      <c r="D9" s="52"/>
      <c r="E9" s="26"/>
    </row>
    <row r="10" spans="1:5" ht="15" customHeight="1">
      <c r="A10" s="131" t="s">
        <v>496</v>
      </c>
      <c r="B10" s="52">
        <f>SUM(B6:B9)</f>
        <v>20</v>
      </c>
      <c r="C10" s="52"/>
      <c r="D10" s="52"/>
      <c r="E10" s="26">
        <f>SUM(B10:D10)</f>
        <v>20</v>
      </c>
    </row>
    <row r="11" spans="1:5" ht="15" customHeight="1">
      <c r="A11" s="132" t="s">
        <v>479</v>
      </c>
      <c r="B11" s="52"/>
      <c r="C11" s="52"/>
      <c r="D11" s="52"/>
      <c r="E11" s="26"/>
    </row>
    <row r="12" spans="1:5" ht="15" customHeight="1">
      <c r="A12" s="132" t="s">
        <v>480</v>
      </c>
      <c r="B12" s="52"/>
      <c r="C12" s="52"/>
      <c r="D12" s="52"/>
      <c r="E12" s="26"/>
    </row>
    <row r="13" spans="1:5" ht="15" customHeight="1">
      <c r="A13" s="132" t="s">
        <v>481</v>
      </c>
      <c r="B13" s="52"/>
      <c r="C13" s="52"/>
      <c r="D13" s="52"/>
      <c r="E13" s="26"/>
    </row>
    <row r="14" spans="1:5" ht="15" customHeight="1">
      <c r="A14" s="132" t="s">
        <v>482</v>
      </c>
      <c r="B14" s="52">
        <v>9</v>
      </c>
      <c r="C14" s="52"/>
      <c r="D14" s="52"/>
      <c r="E14" s="26"/>
    </row>
    <row r="15" spans="1:5" ht="15" customHeight="1">
      <c r="A15" s="132" t="s">
        <v>483</v>
      </c>
      <c r="B15" s="52">
        <v>7</v>
      </c>
      <c r="C15" s="52"/>
      <c r="D15" s="52"/>
      <c r="E15" s="26"/>
    </row>
    <row r="16" spans="1:5" ht="15" customHeight="1">
      <c r="A16" s="132" t="s">
        <v>484</v>
      </c>
      <c r="B16" s="52">
        <v>6</v>
      </c>
      <c r="C16" s="52"/>
      <c r="D16" s="52"/>
      <c r="E16" s="26"/>
    </row>
    <row r="17" spans="1:5" ht="15" customHeight="1">
      <c r="A17" s="132" t="s">
        <v>485</v>
      </c>
      <c r="B17" s="52"/>
      <c r="C17" s="52"/>
      <c r="D17" s="52"/>
      <c r="E17" s="26"/>
    </row>
    <row r="18" spans="1:5" ht="15" customHeight="1">
      <c r="A18" s="131" t="s">
        <v>497</v>
      </c>
      <c r="B18" s="52">
        <f>SUM(B11:B17)</f>
        <v>22</v>
      </c>
      <c r="C18" s="52"/>
      <c r="D18" s="52"/>
      <c r="E18" s="26">
        <f>SUM(B18:D18)</f>
        <v>22</v>
      </c>
    </row>
    <row r="19" spans="1:5" ht="22.5" customHeight="1">
      <c r="A19" s="132" t="s">
        <v>486</v>
      </c>
      <c r="B19" s="52">
        <v>5</v>
      </c>
      <c r="C19" s="52"/>
      <c r="D19" s="52"/>
      <c r="E19" s="26"/>
    </row>
    <row r="20" spans="1:5" ht="15" customHeight="1">
      <c r="A20" s="132" t="s">
        <v>589</v>
      </c>
      <c r="B20" s="52">
        <v>1</v>
      </c>
      <c r="C20" s="52"/>
      <c r="D20" s="52"/>
      <c r="E20" s="26"/>
    </row>
    <row r="21" spans="1:5" ht="15" customHeight="1">
      <c r="A21" s="132" t="s">
        <v>487</v>
      </c>
      <c r="B21" s="52"/>
      <c r="C21" s="52"/>
      <c r="D21" s="52"/>
      <c r="E21" s="26"/>
    </row>
    <row r="22" spans="1:5" ht="15" customHeight="1">
      <c r="A22" s="131" t="s">
        <v>498</v>
      </c>
      <c r="B22" s="52">
        <f>SUM(B19:B21)</f>
        <v>6</v>
      </c>
      <c r="C22" s="52"/>
      <c r="D22" s="52"/>
      <c r="E22" s="26">
        <f>SUM(B22:D22)</f>
        <v>6</v>
      </c>
    </row>
    <row r="23" spans="1:5" ht="15" customHeight="1">
      <c r="A23" s="132" t="s">
        <v>488</v>
      </c>
      <c r="B23" s="52">
        <v>1</v>
      </c>
      <c r="C23" s="52"/>
      <c r="D23" s="52"/>
      <c r="E23" s="26"/>
    </row>
    <row r="24" spans="1:5" ht="15" customHeight="1">
      <c r="A24" s="132" t="s">
        <v>489</v>
      </c>
      <c r="B24" s="52">
        <v>4</v>
      </c>
      <c r="C24" s="52"/>
      <c r="D24" s="52"/>
      <c r="E24" s="26"/>
    </row>
    <row r="25" spans="1:5" ht="22.5" customHeight="1">
      <c r="A25" s="132" t="s">
        <v>490</v>
      </c>
      <c r="B25" s="52">
        <v>2</v>
      </c>
      <c r="C25" s="52"/>
      <c r="D25" s="52"/>
      <c r="E25" s="26"/>
    </row>
    <row r="26" spans="1:5" ht="15" customHeight="1">
      <c r="A26" s="131" t="s">
        <v>499</v>
      </c>
      <c r="B26" s="52">
        <f>SUM(B23:B25)</f>
        <v>7</v>
      </c>
      <c r="C26" s="52"/>
      <c r="D26" s="52"/>
      <c r="E26" s="26">
        <f>SUM(B26:D26)</f>
        <v>7</v>
      </c>
    </row>
    <row r="27" spans="1:5" ht="31.5" customHeight="1">
      <c r="A27" s="131" t="s">
        <v>500</v>
      </c>
      <c r="B27" s="93">
        <f>SUM(B26,B22,B18,B10)</f>
        <v>55</v>
      </c>
      <c r="C27" s="53"/>
      <c r="D27" s="53"/>
      <c r="E27" s="26">
        <f>SUM(B27:D27)</f>
        <v>55</v>
      </c>
    </row>
    <row r="28" spans="1:5" ht="23.25" customHeight="1">
      <c r="A28" s="133" t="s">
        <v>491</v>
      </c>
      <c r="B28" s="52"/>
      <c r="C28" s="52"/>
      <c r="D28" s="52"/>
      <c r="E28" s="26"/>
    </row>
    <row r="29" spans="1:5" ht="25.5" customHeight="1">
      <c r="A29" s="133" t="s">
        <v>492</v>
      </c>
      <c r="B29" s="52"/>
      <c r="C29" s="52"/>
      <c r="D29" s="52"/>
      <c r="E29" s="26"/>
    </row>
    <row r="30" spans="1:5" ht="18" customHeight="1">
      <c r="A30" s="133" t="s">
        <v>493</v>
      </c>
      <c r="B30" s="52"/>
      <c r="C30" s="52"/>
      <c r="D30" s="52"/>
      <c r="E30" s="26"/>
    </row>
    <row r="31" spans="1:5" ht="15" customHeight="1">
      <c r="A31" s="133" t="s">
        <v>494</v>
      </c>
      <c r="B31" s="52"/>
      <c r="C31" s="52"/>
      <c r="D31" s="52"/>
      <c r="E31" s="26"/>
    </row>
    <row r="32" spans="1:5" ht="30" customHeight="1">
      <c r="A32" s="131" t="s">
        <v>495</v>
      </c>
      <c r="B32" s="52">
        <f>SUM(B28:B31)</f>
        <v>0</v>
      </c>
      <c r="C32" s="52"/>
      <c r="D32" s="52"/>
      <c r="E32" s="26">
        <f>SUM(B32:D32)</f>
        <v>0</v>
      </c>
    </row>
    <row r="33" spans="1:4" ht="14.25">
      <c r="A33" s="207"/>
      <c r="B33" s="208"/>
      <c r="C33" s="208"/>
      <c r="D33" s="208"/>
    </row>
    <row r="34" spans="1:4" ht="14.25">
      <c r="A34" s="209"/>
      <c r="B34" s="208"/>
      <c r="C34" s="208"/>
      <c r="D34" s="208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&amp;R/2020. (  ) önkormányzati redelet 10. melléklete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0">
      <selection activeCell="D3" sqref="D3"/>
    </sheetView>
  </sheetViews>
  <sheetFormatPr defaultColWidth="9.140625" defaultRowHeight="15"/>
  <cols>
    <col min="1" max="1" width="6.7109375" style="0" customWidth="1"/>
    <col min="2" max="2" width="55.140625" style="0" customWidth="1"/>
    <col min="3" max="3" width="16.28125" style="0" customWidth="1"/>
    <col min="4" max="4" width="55.140625" style="0" customWidth="1"/>
    <col min="5" max="5" width="16.28125" style="0" customWidth="1"/>
  </cols>
  <sheetData>
    <row r="1" spans="1:5" ht="46.5" customHeight="1">
      <c r="A1" s="134"/>
      <c r="B1" s="135" t="s">
        <v>728</v>
      </c>
      <c r="C1" s="136"/>
      <c r="D1" s="136"/>
      <c r="E1" s="136"/>
    </row>
    <row r="2" spans="1:5" ht="15" thickBot="1">
      <c r="A2" s="134"/>
      <c r="B2" s="137"/>
      <c r="C2" s="134"/>
      <c r="D2" s="134"/>
      <c r="E2" s="138" t="s">
        <v>727</v>
      </c>
    </row>
    <row r="3" spans="1:5" ht="15" customHeight="1" thickBot="1">
      <c r="A3" s="211" t="s">
        <v>620</v>
      </c>
      <c r="B3" s="139" t="s">
        <v>621</v>
      </c>
      <c r="C3" s="140"/>
      <c r="D3" s="139" t="s">
        <v>622</v>
      </c>
      <c r="E3" s="141"/>
    </row>
    <row r="4" spans="1:5" ht="15" thickBot="1">
      <c r="A4" s="212"/>
      <c r="B4" s="142" t="s">
        <v>562</v>
      </c>
      <c r="C4" s="143" t="s">
        <v>732</v>
      </c>
      <c r="D4" s="142" t="s">
        <v>562</v>
      </c>
      <c r="E4" s="143" t="s">
        <v>732</v>
      </c>
    </row>
    <row r="5" spans="1:5" ht="15" thickBot="1">
      <c r="A5" s="144" t="s">
        <v>623</v>
      </c>
      <c r="B5" s="145" t="s">
        <v>624</v>
      </c>
      <c r="C5" s="146" t="s">
        <v>625</v>
      </c>
      <c r="D5" s="145" t="s">
        <v>626</v>
      </c>
      <c r="E5" s="147" t="s">
        <v>627</v>
      </c>
    </row>
    <row r="6" spans="1:5" ht="14.25">
      <c r="A6" s="148" t="s">
        <v>628</v>
      </c>
      <c r="B6" s="149" t="s">
        <v>629</v>
      </c>
      <c r="C6" s="150">
        <f>'2.melléklet'!C12</f>
        <v>320785794</v>
      </c>
      <c r="D6" s="149" t="s">
        <v>630</v>
      </c>
      <c r="E6" s="151">
        <f>'1.melléklet'!C23</f>
        <v>207636734</v>
      </c>
    </row>
    <row r="7" spans="1:5" ht="14.25">
      <c r="A7" s="152" t="s">
        <v>631</v>
      </c>
      <c r="B7" s="153" t="s">
        <v>434</v>
      </c>
      <c r="C7" s="154">
        <v>7000000</v>
      </c>
      <c r="D7" s="153" t="s">
        <v>632</v>
      </c>
      <c r="E7" s="155">
        <f>'1.melléklet'!C24</f>
        <v>36820320.5</v>
      </c>
    </row>
    <row r="8" spans="1:5" ht="14.25">
      <c r="A8" s="152" t="s">
        <v>633</v>
      </c>
      <c r="B8" s="153" t="s">
        <v>634</v>
      </c>
      <c r="C8" s="154"/>
      <c r="D8" s="153" t="s">
        <v>311</v>
      </c>
      <c r="E8" s="155">
        <f>'1.melléklet'!C49</f>
        <v>183047650</v>
      </c>
    </row>
    <row r="9" spans="1:5" ht="14.25">
      <c r="A9" s="152" t="s">
        <v>635</v>
      </c>
      <c r="B9" s="153" t="s">
        <v>636</v>
      </c>
      <c r="C9" s="154">
        <f>'2.melléklet'!C32</f>
        <v>252000000</v>
      </c>
      <c r="D9" s="153" t="s">
        <v>637</v>
      </c>
      <c r="E9" s="155">
        <f>'1.melléklet'!C58</f>
        <v>9908000</v>
      </c>
    </row>
    <row r="10" spans="1:5" ht="14.25">
      <c r="A10" s="152" t="s">
        <v>638</v>
      </c>
      <c r="B10" s="156" t="s">
        <v>639</v>
      </c>
      <c r="C10" s="154">
        <f>'2.melléklet'!C43</f>
        <v>97080000</v>
      </c>
      <c r="D10" s="153" t="s">
        <v>640</v>
      </c>
      <c r="E10" s="155">
        <f>'1.melléklet'!C64+'1.melléklet'!C69</f>
        <v>210180494</v>
      </c>
    </row>
    <row r="11" spans="1:5" ht="14.25">
      <c r="A11" s="152" t="s">
        <v>641</v>
      </c>
      <c r="B11" s="153" t="s">
        <v>642</v>
      </c>
      <c r="C11" s="157"/>
      <c r="D11" s="153" t="s">
        <v>643</v>
      </c>
      <c r="E11" s="155">
        <f>'1.melléklet'!C70+'1.melléklet'!C71</f>
        <v>107140189</v>
      </c>
    </row>
    <row r="12" spans="1:5" ht="14.25">
      <c r="A12" s="152" t="s">
        <v>644</v>
      </c>
      <c r="B12" s="153" t="s">
        <v>645</v>
      </c>
      <c r="C12" s="154"/>
      <c r="D12" s="158" t="s">
        <v>730</v>
      </c>
      <c r="E12" s="155">
        <f>'1.melléklet'!F108</f>
        <v>12311796</v>
      </c>
    </row>
    <row r="13" spans="1:5" ht="14.25">
      <c r="A13" s="152" t="s">
        <v>646</v>
      </c>
      <c r="B13" s="158"/>
      <c r="C13" s="154"/>
      <c r="D13" s="158"/>
      <c r="E13" s="155"/>
    </row>
    <row r="14" spans="1:5" ht="14.25">
      <c r="A14" s="152" t="s">
        <v>647</v>
      </c>
      <c r="B14" s="159"/>
      <c r="C14" s="157"/>
      <c r="D14" s="158"/>
      <c r="E14" s="155"/>
    </row>
    <row r="15" spans="1:5" ht="14.25">
      <c r="A15" s="152" t="s">
        <v>648</v>
      </c>
      <c r="B15" s="158"/>
      <c r="C15" s="154"/>
      <c r="D15" s="158"/>
      <c r="E15" s="155"/>
    </row>
    <row r="16" spans="1:5" ht="14.25">
      <c r="A16" s="152" t="s">
        <v>649</v>
      </c>
      <c r="B16" s="158"/>
      <c r="C16" s="154"/>
      <c r="D16" s="158"/>
      <c r="E16" s="155"/>
    </row>
    <row r="17" spans="1:5" ht="15" thickBot="1">
      <c r="A17" s="152" t="s">
        <v>650</v>
      </c>
      <c r="B17" s="160"/>
      <c r="C17" s="161"/>
      <c r="D17" s="158"/>
      <c r="E17" s="162"/>
    </row>
    <row r="18" spans="1:5" ht="15" thickBot="1">
      <c r="A18" s="163" t="s">
        <v>651</v>
      </c>
      <c r="B18" s="164" t="s">
        <v>652</v>
      </c>
      <c r="C18" s="165">
        <f>SUM(C6:C17)</f>
        <v>676865794</v>
      </c>
      <c r="D18" s="164" t="s">
        <v>653</v>
      </c>
      <c r="E18" s="166">
        <f>SUM(E6:E17)</f>
        <v>767045183.5</v>
      </c>
    </row>
    <row r="19" spans="1:5" ht="14.25">
      <c r="A19" s="167" t="s">
        <v>654</v>
      </c>
      <c r="B19" s="168" t="s">
        <v>655</v>
      </c>
      <c r="C19" s="169">
        <f>+C20+C21+C22+C23</f>
        <v>90179390</v>
      </c>
      <c r="D19" s="170" t="s">
        <v>656</v>
      </c>
      <c r="E19" s="171"/>
    </row>
    <row r="20" spans="1:5" ht="14.25">
      <c r="A20" s="172" t="s">
        <v>657</v>
      </c>
      <c r="B20" s="170" t="s">
        <v>658</v>
      </c>
      <c r="C20" s="173">
        <v>90179390</v>
      </c>
      <c r="D20" s="170" t="s">
        <v>659</v>
      </c>
      <c r="E20" s="174"/>
    </row>
    <row r="21" spans="1:5" ht="14.25">
      <c r="A21" s="172" t="s">
        <v>660</v>
      </c>
      <c r="B21" s="170" t="s">
        <v>661</v>
      </c>
      <c r="C21" s="173"/>
      <c r="D21" s="170" t="s">
        <v>662</v>
      </c>
      <c r="E21" s="174"/>
    </row>
    <row r="22" spans="1:5" ht="14.25">
      <c r="A22" s="172" t="s">
        <v>663</v>
      </c>
      <c r="B22" s="170" t="s">
        <v>664</v>
      </c>
      <c r="C22" s="173"/>
      <c r="D22" s="170" t="s">
        <v>665</v>
      </c>
      <c r="E22" s="174"/>
    </row>
    <row r="23" spans="1:5" ht="14.25">
      <c r="A23" s="172" t="s">
        <v>666</v>
      </c>
      <c r="B23" s="170" t="s">
        <v>667</v>
      </c>
      <c r="C23" s="173"/>
      <c r="D23" s="168" t="s">
        <v>668</v>
      </c>
      <c r="E23" s="174"/>
    </row>
    <row r="24" spans="1:5" ht="14.25">
      <c r="A24" s="172" t="s">
        <v>669</v>
      </c>
      <c r="B24" s="170" t="s">
        <v>670</v>
      </c>
      <c r="C24" s="175">
        <f>+C25+C26</f>
        <v>0</v>
      </c>
      <c r="D24" s="170" t="s">
        <v>671</v>
      </c>
      <c r="E24" s="174"/>
    </row>
    <row r="25" spans="1:5" ht="14.25">
      <c r="A25" s="167" t="s">
        <v>672</v>
      </c>
      <c r="B25" s="168" t="s">
        <v>673</v>
      </c>
      <c r="C25" s="176"/>
      <c r="D25" s="149" t="s">
        <v>674</v>
      </c>
      <c r="E25" s="171"/>
    </row>
    <row r="26" spans="1:5" ht="14.25">
      <c r="A26" s="172" t="s">
        <v>675</v>
      </c>
      <c r="B26" s="170" t="s">
        <v>676</v>
      </c>
      <c r="C26" s="173"/>
      <c r="D26" s="153" t="s">
        <v>677</v>
      </c>
      <c r="E26" s="174"/>
    </row>
    <row r="27" spans="1:5" ht="14.25">
      <c r="A27" s="152" t="s">
        <v>678</v>
      </c>
      <c r="B27" s="170" t="s">
        <v>679</v>
      </c>
      <c r="C27" s="173"/>
      <c r="D27" s="153" t="s">
        <v>680</v>
      </c>
      <c r="E27" s="174"/>
    </row>
    <row r="28" spans="1:5" ht="15" thickBot="1">
      <c r="A28" s="177" t="s">
        <v>681</v>
      </c>
      <c r="B28" s="168" t="s">
        <v>302</v>
      </c>
      <c r="C28" s="176"/>
      <c r="D28" s="178"/>
      <c r="E28" s="171"/>
    </row>
    <row r="29" spans="1:5" ht="15" thickBot="1">
      <c r="A29" s="163" t="s">
        <v>682</v>
      </c>
      <c r="B29" s="164" t="s">
        <v>683</v>
      </c>
      <c r="C29" s="165">
        <f>+C19+C24+C27+C28</f>
        <v>90179390</v>
      </c>
      <c r="D29" s="164" t="s">
        <v>684</v>
      </c>
      <c r="E29" s="166">
        <f>SUM(E19:E28)</f>
        <v>0</v>
      </c>
    </row>
    <row r="30" spans="1:5" ht="15" thickBot="1">
      <c r="A30" s="163" t="s">
        <v>685</v>
      </c>
      <c r="B30" s="179" t="s">
        <v>686</v>
      </c>
      <c r="C30" s="180">
        <f>+C18+C29</f>
        <v>767045184</v>
      </c>
      <c r="D30" s="179" t="s">
        <v>687</v>
      </c>
      <c r="E30" s="180">
        <f>+E18+E29</f>
        <v>767045183.5</v>
      </c>
    </row>
    <row r="31" spans="1:5" ht="15" thickBot="1">
      <c r="A31" s="163" t="s">
        <v>688</v>
      </c>
      <c r="B31" s="179" t="s">
        <v>689</v>
      </c>
      <c r="C31" s="180">
        <f>IF(C18-E18&lt;0,E18-C18,"-")</f>
        <v>90179389.5</v>
      </c>
      <c r="D31" s="179" t="s">
        <v>690</v>
      </c>
      <c r="E31" s="180" t="str">
        <f>IF(C18-E18&gt;0,C18-E18,"-")</f>
        <v>-</v>
      </c>
    </row>
    <row r="32" spans="1:5" ht="15" thickBot="1">
      <c r="A32" s="163" t="s">
        <v>691</v>
      </c>
      <c r="B32" s="179" t="s">
        <v>692</v>
      </c>
      <c r="C32" s="180" t="str">
        <f>IF(C18+C29-E30&lt;0,E30-(C18+C29),"-")</f>
        <v>-</v>
      </c>
      <c r="D32" s="179" t="s">
        <v>693</v>
      </c>
      <c r="E32" s="180">
        <f>IF(C18+C29-E30&gt;0,C18+C29-E30,"-")</f>
        <v>0.5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0">
      <selection activeCell="D3" sqref="D3"/>
    </sheetView>
  </sheetViews>
  <sheetFormatPr defaultColWidth="9.140625" defaultRowHeight="15"/>
  <cols>
    <col min="1" max="1" width="6.7109375" style="0" customWidth="1"/>
    <col min="2" max="2" width="55.140625" style="0" customWidth="1"/>
    <col min="3" max="3" width="16.28125" style="0" customWidth="1"/>
    <col min="4" max="4" width="55.140625" style="0" customWidth="1"/>
    <col min="5" max="5" width="16.28125" style="0" customWidth="1"/>
  </cols>
  <sheetData>
    <row r="1" spans="1:5" ht="30.75">
      <c r="A1" s="134"/>
      <c r="B1" s="135" t="s">
        <v>729</v>
      </c>
      <c r="C1" s="136"/>
      <c r="D1" s="136"/>
      <c r="E1" s="136"/>
    </row>
    <row r="2" spans="1:5" ht="15" thickBot="1">
      <c r="A2" s="134"/>
      <c r="B2" s="137"/>
      <c r="C2" s="134"/>
      <c r="D2" s="134"/>
      <c r="E2" s="138" t="s">
        <v>727</v>
      </c>
    </row>
    <row r="3" spans="1:5" ht="15" customHeight="1" thickBot="1">
      <c r="A3" s="213" t="s">
        <v>620</v>
      </c>
      <c r="B3" s="139" t="s">
        <v>621</v>
      </c>
      <c r="C3" s="140"/>
      <c r="D3" s="139" t="s">
        <v>622</v>
      </c>
      <c r="E3" s="141"/>
    </row>
    <row r="4" spans="1:5" ht="15" thickBot="1">
      <c r="A4" s="214"/>
      <c r="B4" s="142" t="s">
        <v>562</v>
      </c>
      <c r="C4" s="143" t="s">
        <v>732</v>
      </c>
      <c r="D4" s="142" t="s">
        <v>562</v>
      </c>
      <c r="E4" s="143" t="s">
        <v>732</v>
      </c>
    </row>
    <row r="5" spans="1:5" ht="15" thickBot="1">
      <c r="A5" s="144" t="s">
        <v>623</v>
      </c>
      <c r="B5" s="145" t="s">
        <v>624</v>
      </c>
      <c r="C5" s="146" t="s">
        <v>625</v>
      </c>
      <c r="D5" s="145" t="s">
        <v>626</v>
      </c>
      <c r="E5" s="147" t="s">
        <v>627</v>
      </c>
    </row>
    <row r="6" spans="1:5" ht="14.25">
      <c r="A6" s="148" t="s">
        <v>628</v>
      </c>
      <c r="B6" s="149" t="s">
        <v>694</v>
      </c>
      <c r="C6" s="150">
        <f>'2.melléklet'!C54</f>
        <v>0</v>
      </c>
      <c r="D6" s="149" t="s">
        <v>695</v>
      </c>
      <c r="E6" s="151">
        <f>'1.melléklet'!C81</f>
        <v>22411650.5</v>
      </c>
    </row>
    <row r="7" spans="1:5" ht="14.25">
      <c r="A7" s="152" t="s">
        <v>631</v>
      </c>
      <c r="B7" s="153" t="s">
        <v>696</v>
      </c>
      <c r="C7" s="154"/>
      <c r="D7" s="153" t="s">
        <v>697</v>
      </c>
      <c r="E7" s="155"/>
    </row>
    <row r="8" spans="1:5" ht="14.25">
      <c r="A8" s="152" t="s">
        <v>633</v>
      </c>
      <c r="B8" s="153" t="s">
        <v>698</v>
      </c>
      <c r="C8" s="154">
        <f>'2.melléklet'!F60</f>
        <v>15000000</v>
      </c>
      <c r="D8" s="153" t="s">
        <v>699</v>
      </c>
      <c r="E8" s="155">
        <f>'1.melléklet'!C86</f>
        <v>108674263.22</v>
      </c>
    </row>
    <row r="9" spans="1:5" ht="14.25">
      <c r="A9" s="152" t="s">
        <v>635</v>
      </c>
      <c r="B9" s="153" t="s">
        <v>700</v>
      </c>
      <c r="C9" s="154"/>
      <c r="D9" s="153" t="s">
        <v>701</v>
      </c>
      <c r="E9" s="155"/>
    </row>
    <row r="10" spans="1:5" ht="14.25">
      <c r="A10" s="152" t="s">
        <v>638</v>
      </c>
      <c r="B10" s="153" t="s">
        <v>702</v>
      </c>
      <c r="C10" s="154"/>
      <c r="D10" s="153" t="s">
        <v>703</v>
      </c>
      <c r="E10" s="155"/>
    </row>
    <row r="11" spans="1:5" ht="14.25">
      <c r="A11" s="152" t="s">
        <v>641</v>
      </c>
      <c r="B11" s="153" t="s">
        <v>704</v>
      </c>
      <c r="C11" s="157"/>
      <c r="D11" s="181"/>
      <c r="E11" s="155"/>
    </row>
    <row r="12" spans="1:5" ht="14.25">
      <c r="A12" s="152" t="s">
        <v>644</v>
      </c>
      <c r="B12" s="158"/>
      <c r="C12" s="154"/>
      <c r="D12" s="181"/>
      <c r="E12" s="155"/>
    </row>
    <row r="13" spans="1:5" ht="14.25">
      <c r="A13" s="152" t="s">
        <v>646</v>
      </c>
      <c r="B13" s="158"/>
      <c r="C13" s="154"/>
      <c r="D13" s="182"/>
      <c r="E13" s="155"/>
    </row>
    <row r="14" spans="1:5" ht="14.25">
      <c r="A14" s="152" t="s">
        <v>647</v>
      </c>
      <c r="B14" s="183"/>
      <c r="C14" s="157"/>
      <c r="D14" s="181"/>
      <c r="E14" s="155"/>
    </row>
    <row r="15" spans="1:5" ht="14.25">
      <c r="A15" s="152" t="s">
        <v>648</v>
      </c>
      <c r="B15" s="158"/>
      <c r="C15" s="157"/>
      <c r="D15" s="181"/>
      <c r="E15" s="155"/>
    </row>
    <row r="16" spans="1:5" ht="15" thickBot="1">
      <c r="A16" s="177" t="s">
        <v>649</v>
      </c>
      <c r="B16" s="178"/>
      <c r="C16" s="184"/>
      <c r="D16" s="185" t="s">
        <v>643</v>
      </c>
      <c r="E16" s="186"/>
    </row>
    <row r="17" spans="1:5" ht="15" thickBot="1">
      <c r="A17" s="163" t="s">
        <v>650</v>
      </c>
      <c r="B17" s="164" t="s">
        <v>705</v>
      </c>
      <c r="C17" s="165">
        <f>+C6+C8+C9+C11+C12+C13+C14+C15+C16</f>
        <v>15000000</v>
      </c>
      <c r="D17" s="164" t="s">
        <v>706</v>
      </c>
      <c r="E17" s="166">
        <f>+E6+E8+E10+E11+E12+E13+E14+E15+E16</f>
        <v>131085913.72</v>
      </c>
    </row>
    <row r="18" spans="1:5" ht="14.25">
      <c r="A18" s="148" t="s">
        <v>651</v>
      </c>
      <c r="B18" s="187" t="s">
        <v>707</v>
      </c>
      <c r="C18" s="188">
        <f>+C19+C20+C21+C22+C23</f>
        <v>116085914</v>
      </c>
      <c r="D18" s="170" t="s">
        <v>656</v>
      </c>
      <c r="E18" s="189"/>
    </row>
    <row r="19" spans="1:5" ht="14.25">
      <c r="A19" s="152" t="s">
        <v>654</v>
      </c>
      <c r="B19" s="190" t="s">
        <v>708</v>
      </c>
      <c r="C19" s="173">
        <v>116085914</v>
      </c>
      <c r="D19" s="170" t="s">
        <v>709</v>
      </c>
      <c r="E19" s="174"/>
    </row>
    <row r="20" spans="1:5" ht="14.25">
      <c r="A20" s="148" t="s">
        <v>657</v>
      </c>
      <c r="B20" s="190" t="s">
        <v>710</v>
      </c>
      <c r="C20" s="173"/>
      <c r="D20" s="170" t="s">
        <v>662</v>
      </c>
      <c r="E20" s="174"/>
    </row>
    <row r="21" spans="1:5" ht="14.25">
      <c r="A21" s="152" t="s">
        <v>660</v>
      </c>
      <c r="B21" s="190" t="s">
        <v>711</v>
      </c>
      <c r="C21" s="173"/>
      <c r="D21" s="170" t="s">
        <v>665</v>
      </c>
      <c r="E21" s="174"/>
    </row>
    <row r="22" spans="1:5" ht="14.25">
      <c r="A22" s="148" t="s">
        <v>663</v>
      </c>
      <c r="B22" s="190" t="s">
        <v>712</v>
      </c>
      <c r="C22" s="173"/>
      <c r="D22" s="168" t="s">
        <v>668</v>
      </c>
      <c r="E22" s="174"/>
    </row>
    <row r="23" spans="1:5" ht="14.25">
      <c r="A23" s="152" t="s">
        <v>666</v>
      </c>
      <c r="B23" s="191" t="s">
        <v>713</v>
      </c>
      <c r="C23" s="173"/>
      <c r="D23" s="170" t="s">
        <v>714</v>
      </c>
      <c r="E23" s="174"/>
    </row>
    <row r="24" spans="1:5" ht="14.25">
      <c r="A24" s="148" t="s">
        <v>669</v>
      </c>
      <c r="B24" s="192" t="s">
        <v>715</v>
      </c>
      <c r="C24" s="175">
        <f>+C25+C26+C27+C28+C29</f>
        <v>0</v>
      </c>
      <c r="D24" s="193" t="s">
        <v>716</v>
      </c>
      <c r="E24" s="174"/>
    </row>
    <row r="25" spans="1:5" ht="14.25">
      <c r="A25" s="152" t="s">
        <v>672</v>
      </c>
      <c r="B25" s="191" t="s">
        <v>717</v>
      </c>
      <c r="C25" s="173"/>
      <c r="D25" s="193" t="s">
        <v>168</v>
      </c>
      <c r="E25" s="174"/>
    </row>
    <row r="26" spans="1:5" ht="14.25">
      <c r="A26" s="148" t="s">
        <v>675</v>
      </c>
      <c r="B26" s="191" t="s">
        <v>718</v>
      </c>
      <c r="C26" s="173"/>
      <c r="D26" s="194"/>
      <c r="E26" s="174"/>
    </row>
    <row r="27" spans="1:5" ht="14.25">
      <c r="A27" s="152" t="s">
        <v>678</v>
      </c>
      <c r="B27" s="190" t="s">
        <v>719</v>
      </c>
      <c r="C27" s="173"/>
      <c r="D27" s="195"/>
      <c r="E27" s="174"/>
    </row>
    <row r="28" spans="1:5" ht="14.25">
      <c r="A28" s="148" t="s">
        <v>681</v>
      </c>
      <c r="B28" s="196" t="s">
        <v>720</v>
      </c>
      <c r="C28" s="173"/>
      <c r="D28" s="158"/>
      <c r="E28" s="174"/>
    </row>
    <row r="29" spans="1:5" ht="15" thickBot="1">
      <c r="A29" s="152" t="s">
        <v>682</v>
      </c>
      <c r="B29" s="197" t="s">
        <v>721</v>
      </c>
      <c r="C29" s="173"/>
      <c r="D29" s="195"/>
      <c r="E29" s="174"/>
    </row>
    <row r="30" spans="1:5" ht="21" thickBot="1">
      <c r="A30" s="163" t="s">
        <v>685</v>
      </c>
      <c r="B30" s="164" t="s">
        <v>722</v>
      </c>
      <c r="C30" s="165">
        <f>+C18+C24</f>
        <v>116085914</v>
      </c>
      <c r="D30" s="164" t="s">
        <v>723</v>
      </c>
      <c r="E30" s="166">
        <f>SUM(E18:E29)</f>
        <v>0</v>
      </c>
    </row>
    <row r="31" spans="1:5" ht="15" thickBot="1">
      <c r="A31" s="163" t="s">
        <v>688</v>
      </c>
      <c r="B31" s="179" t="s">
        <v>724</v>
      </c>
      <c r="C31" s="180">
        <f>+C17+C30</f>
        <v>131085914</v>
      </c>
      <c r="D31" s="179" t="s">
        <v>725</v>
      </c>
      <c r="E31" s="180">
        <f>+E17+E30</f>
        <v>131085913.72</v>
      </c>
    </row>
    <row r="32" spans="1:5" ht="15" thickBot="1">
      <c r="A32" s="163" t="s">
        <v>691</v>
      </c>
      <c r="B32" s="179" t="s">
        <v>689</v>
      </c>
      <c r="C32" s="180">
        <f>IF(C17-E17&lt;0,E17-C17,"-")</f>
        <v>116085913.72</v>
      </c>
      <c r="D32" s="179" t="s">
        <v>690</v>
      </c>
      <c r="E32" s="180" t="str">
        <f>IF(C17-E17&gt;0,C17-E17,"-")</f>
        <v>-</v>
      </c>
    </row>
    <row r="33" spans="1:5" ht="15" thickBot="1">
      <c r="A33" s="163" t="s">
        <v>726</v>
      </c>
      <c r="B33" s="179" t="s">
        <v>692</v>
      </c>
      <c r="C33" s="180" t="str">
        <f>IF(C17+C30-E26&lt;0,E26-(C17+C30),"-")</f>
        <v>-</v>
      </c>
      <c r="D33" s="179" t="s">
        <v>693</v>
      </c>
      <c r="E33" s="180">
        <f>IF(C17+C30-E26&gt;0,C17+C30-E31,"-")</f>
        <v>0.2800000011920929</v>
      </c>
    </row>
  </sheetData>
  <sheetProtection/>
  <mergeCells count="1">
    <mergeCell ref="A3:A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98" t="s">
        <v>573</v>
      </c>
      <c r="B1" s="200"/>
      <c r="C1" s="200"/>
      <c r="D1" s="200"/>
      <c r="E1" s="200"/>
      <c r="F1" s="201"/>
    </row>
    <row r="2" spans="1:6" ht="19.5" customHeight="1">
      <c r="A2" s="199" t="s">
        <v>474</v>
      </c>
      <c r="B2" s="200"/>
      <c r="C2" s="200"/>
      <c r="D2" s="200"/>
      <c r="E2" s="200"/>
      <c r="F2" s="201"/>
    </row>
    <row r="3" ht="18">
      <c r="A3" s="46"/>
    </row>
    <row r="4" ht="14.25">
      <c r="A4" s="74"/>
    </row>
    <row r="5" spans="1:6" ht="53.25">
      <c r="A5" s="1" t="s">
        <v>11</v>
      </c>
      <c r="B5" s="2" t="s">
        <v>12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4.25">
      <c r="A6" s="27" t="s">
        <v>13</v>
      </c>
      <c r="B6" s="28" t="s">
        <v>14</v>
      </c>
      <c r="C6" s="41"/>
      <c r="D6" s="41"/>
      <c r="E6" s="41"/>
      <c r="F6" s="26"/>
    </row>
    <row r="7" spans="1:6" ht="14.25">
      <c r="A7" s="27" t="s">
        <v>15</v>
      </c>
      <c r="B7" s="29" t="s">
        <v>16</v>
      </c>
      <c r="C7" s="41"/>
      <c r="D7" s="41"/>
      <c r="E7" s="41"/>
      <c r="F7" s="26"/>
    </row>
    <row r="8" spans="1:6" ht="14.25">
      <c r="A8" s="27" t="s">
        <v>17</v>
      </c>
      <c r="B8" s="29" t="s">
        <v>18</v>
      </c>
      <c r="C8" s="41"/>
      <c r="D8" s="41"/>
      <c r="E8" s="41"/>
      <c r="F8" s="26"/>
    </row>
    <row r="9" spans="1:6" ht="14.25">
      <c r="A9" s="30" t="s">
        <v>19</v>
      </c>
      <c r="B9" s="29" t="s">
        <v>20</v>
      </c>
      <c r="C9" s="41"/>
      <c r="D9" s="41"/>
      <c r="E9" s="41"/>
      <c r="F9" s="26"/>
    </row>
    <row r="10" spans="1:6" ht="14.25">
      <c r="A10" s="30" t="s">
        <v>21</v>
      </c>
      <c r="B10" s="29" t="s">
        <v>22</v>
      </c>
      <c r="C10" s="41"/>
      <c r="D10" s="41"/>
      <c r="E10" s="41"/>
      <c r="F10" s="26"/>
    </row>
    <row r="11" spans="1:6" ht="14.25">
      <c r="A11" s="30" t="s">
        <v>23</v>
      </c>
      <c r="B11" s="29" t="s">
        <v>24</v>
      </c>
      <c r="C11" s="41"/>
      <c r="D11" s="41"/>
      <c r="E11" s="41"/>
      <c r="F11" s="26"/>
    </row>
    <row r="12" spans="1:6" ht="14.25">
      <c r="A12" s="30" t="s">
        <v>25</v>
      </c>
      <c r="B12" s="29" t="s">
        <v>26</v>
      </c>
      <c r="C12" s="41"/>
      <c r="D12" s="41"/>
      <c r="E12" s="41"/>
      <c r="F12" s="26"/>
    </row>
    <row r="13" spans="1:6" ht="14.25">
      <c r="A13" s="30" t="s">
        <v>27</v>
      </c>
      <c r="B13" s="29" t="s">
        <v>28</v>
      </c>
      <c r="C13" s="41"/>
      <c r="D13" s="41"/>
      <c r="E13" s="41"/>
      <c r="F13" s="26"/>
    </row>
    <row r="14" spans="1:6" ht="14.25">
      <c r="A14" s="4" t="s">
        <v>29</v>
      </c>
      <c r="B14" s="29" t="s">
        <v>30</v>
      </c>
      <c r="C14" s="41"/>
      <c r="D14" s="41"/>
      <c r="E14" s="41"/>
      <c r="F14" s="26"/>
    </row>
    <row r="15" spans="1:6" ht="14.25">
      <c r="A15" s="4" t="s">
        <v>31</v>
      </c>
      <c r="B15" s="29" t="s">
        <v>32</v>
      </c>
      <c r="C15" s="41"/>
      <c r="D15" s="41"/>
      <c r="E15" s="41"/>
      <c r="F15" s="26"/>
    </row>
    <row r="16" spans="1:6" ht="14.25">
      <c r="A16" s="4" t="s">
        <v>33</v>
      </c>
      <c r="B16" s="29" t="s">
        <v>34</v>
      </c>
      <c r="C16" s="41"/>
      <c r="D16" s="41"/>
      <c r="E16" s="41"/>
      <c r="F16" s="26"/>
    </row>
    <row r="17" spans="1:6" ht="14.25">
      <c r="A17" s="4" t="s">
        <v>35</v>
      </c>
      <c r="B17" s="29" t="s">
        <v>36</v>
      </c>
      <c r="C17" s="41"/>
      <c r="D17" s="41"/>
      <c r="E17" s="41"/>
      <c r="F17" s="26"/>
    </row>
    <row r="18" spans="1:6" ht="14.25">
      <c r="A18" s="4" t="s">
        <v>362</v>
      </c>
      <c r="B18" s="29" t="s">
        <v>37</v>
      </c>
      <c r="C18" s="41"/>
      <c r="D18" s="41"/>
      <c r="E18" s="41"/>
      <c r="F18" s="26"/>
    </row>
    <row r="19" spans="1:6" ht="14.25">
      <c r="A19" s="31" t="s">
        <v>305</v>
      </c>
      <c r="B19" s="32" t="s">
        <v>38</v>
      </c>
      <c r="C19" s="41"/>
      <c r="D19" s="41"/>
      <c r="E19" s="41"/>
      <c r="F19" s="26"/>
    </row>
    <row r="20" spans="1:6" ht="14.25">
      <c r="A20" s="4" t="s">
        <v>39</v>
      </c>
      <c r="B20" s="29" t="s">
        <v>40</v>
      </c>
      <c r="C20" s="41"/>
      <c r="D20" s="41"/>
      <c r="E20" s="41"/>
      <c r="F20" s="26"/>
    </row>
    <row r="21" spans="1:6" ht="26.25">
      <c r="A21" s="4" t="s">
        <v>41</v>
      </c>
      <c r="B21" s="29" t="s">
        <v>42</v>
      </c>
      <c r="C21" s="41"/>
      <c r="D21" s="41"/>
      <c r="E21" s="41"/>
      <c r="F21" s="26"/>
    </row>
    <row r="22" spans="1:6" ht="14.25">
      <c r="A22" s="5" t="s">
        <v>43</v>
      </c>
      <c r="B22" s="29" t="s">
        <v>44</v>
      </c>
      <c r="C22" s="41"/>
      <c r="D22" s="41"/>
      <c r="E22" s="41"/>
      <c r="F22" s="26"/>
    </row>
    <row r="23" spans="1:6" ht="14.25">
      <c r="A23" s="6" t="s">
        <v>306</v>
      </c>
      <c r="B23" s="32" t="s">
        <v>45</v>
      </c>
      <c r="C23" s="41"/>
      <c r="D23" s="41"/>
      <c r="E23" s="41"/>
      <c r="F23" s="26"/>
    </row>
    <row r="24" spans="1:6" ht="14.25">
      <c r="A24" s="49" t="s">
        <v>392</v>
      </c>
      <c r="B24" s="50" t="s">
        <v>46</v>
      </c>
      <c r="C24" s="41"/>
      <c r="D24" s="41"/>
      <c r="E24" s="41"/>
      <c r="F24" s="26"/>
    </row>
    <row r="25" spans="1:6" ht="14.25">
      <c r="A25" s="38" t="s">
        <v>363</v>
      </c>
      <c r="B25" s="50" t="s">
        <v>47</v>
      </c>
      <c r="C25" s="41"/>
      <c r="D25" s="41"/>
      <c r="E25" s="41"/>
      <c r="F25" s="26"/>
    </row>
    <row r="26" spans="1:6" ht="14.25">
      <c r="A26" s="4" t="s">
        <v>48</v>
      </c>
      <c r="B26" s="29" t="s">
        <v>49</v>
      </c>
      <c r="C26" s="41"/>
      <c r="D26" s="41"/>
      <c r="E26" s="41"/>
      <c r="F26" s="26"/>
    </row>
    <row r="27" spans="1:6" ht="14.25">
      <c r="A27" s="4" t="s">
        <v>50</v>
      </c>
      <c r="B27" s="29" t="s">
        <v>51</v>
      </c>
      <c r="C27" s="41"/>
      <c r="D27" s="41"/>
      <c r="E27" s="41"/>
      <c r="F27" s="26"/>
    </row>
    <row r="28" spans="1:6" ht="14.25">
      <c r="A28" s="4" t="s">
        <v>52</v>
      </c>
      <c r="B28" s="29" t="s">
        <v>53</v>
      </c>
      <c r="C28" s="41"/>
      <c r="D28" s="41"/>
      <c r="E28" s="41"/>
      <c r="F28" s="26"/>
    </row>
    <row r="29" spans="1:6" ht="14.25">
      <c r="A29" s="6" t="s">
        <v>307</v>
      </c>
      <c r="B29" s="32" t="s">
        <v>54</v>
      </c>
      <c r="C29" s="41"/>
      <c r="D29" s="41"/>
      <c r="E29" s="41"/>
      <c r="F29" s="26"/>
    </row>
    <row r="30" spans="1:6" ht="14.25">
      <c r="A30" s="4" t="s">
        <v>55</v>
      </c>
      <c r="B30" s="29" t="s">
        <v>56</v>
      </c>
      <c r="C30" s="41"/>
      <c r="D30" s="41"/>
      <c r="E30" s="41"/>
      <c r="F30" s="26"/>
    </row>
    <row r="31" spans="1:6" ht="14.25">
      <c r="A31" s="4" t="s">
        <v>57</v>
      </c>
      <c r="B31" s="29" t="s">
        <v>58</v>
      </c>
      <c r="C31" s="41"/>
      <c r="D31" s="41"/>
      <c r="E31" s="41"/>
      <c r="F31" s="26"/>
    </row>
    <row r="32" spans="1:6" ht="15" customHeight="1">
      <c r="A32" s="6" t="s">
        <v>393</v>
      </c>
      <c r="B32" s="32" t="s">
        <v>59</v>
      </c>
      <c r="C32" s="41"/>
      <c r="D32" s="41"/>
      <c r="E32" s="41"/>
      <c r="F32" s="26"/>
    </row>
    <row r="33" spans="1:6" ht="14.25">
      <c r="A33" s="4" t="s">
        <v>60</v>
      </c>
      <c r="B33" s="29" t="s">
        <v>61</v>
      </c>
      <c r="C33" s="41"/>
      <c r="D33" s="41"/>
      <c r="E33" s="41"/>
      <c r="F33" s="26"/>
    </row>
    <row r="34" spans="1:6" ht="14.25">
      <c r="A34" s="4" t="s">
        <v>62</v>
      </c>
      <c r="B34" s="29" t="s">
        <v>63</v>
      </c>
      <c r="C34" s="41"/>
      <c r="D34" s="41"/>
      <c r="E34" s="41"/>
      <c r="F34" s="26"/>
    </row>
    <row r="35" spans="1:6" ht="14.25">
      <c r="A35" s="4" t="s">
        <v>364</v>
      </c>
      <c r="B35" s="29" t="s">
        <v>64</v>
      </c>
      <c r="C35" s="41"/>
      <c r="D35" s="41"/>
      <c r="E35" s="41"/>
      <c r="F35" s="26"/>
    </row>
    <row r="36" spans="1:6" ht="14.25">
      <c r="A36" s="4" t="s">
        <v>65</v>
      </c>
      <c r="B36" s="29" t="s">
        <v>66</v>
      </c>
      <c r="C36" s="41"/>
      <c r="D36" s="41"/>
      <c r="E36" s="41"/>
      <c r="F36" s="26"/>
    </row>
    <row r="37" spans="1:6" ht="14.25">
      <c r="A37" s="9" t="s">
        <v>365</v>
      </c>
      <c r="B37" s="29" t="s">
        <v>67</v>
      </c>
      <c r="C37" s="41"/>
      <c r="D37" s="41"/>
      <c r="E37" s="41"/>
      <c r="F37" s="26"/>
    </row>
    <row r="38" spans="1:6" ht="14.25">
      <c r="A38" s="5" t="s">
        <v>68</v>
      </c>
      <c r="B38" s="29" t="s">
        <v>69</v>
      </c>
      <c r="C38" s="41"/>
      <c r="D38" s="41"/>
      <c r="E38" s="41"/>
      <c r="F38" s="26"/>
    </row>
    <row r="39" spans="1:6" ht="14.25">
      <c r="A39" s="4" t="s">
        <v>366</v>
      </c>
      <c r="B39" s="29" t="s">
        <v>70</v>
      </c>
      <c r="C39" s="41"/>
      <c r="D39" s="41"/>
      <c r="E39" s="41"/>
      <c r="F39" s="26"/>
    </row>
    <row r="40" spans="1:6" ht="14.25">
      <c r="A40" s="6" t="s">
        <v>308</v>
      </c>
      <c r="B40" s="32" t="s">
        <v>71</v>
      </c>
      <c r="C40" s="41"/>
      <c r="D40" s="41"/>
      <c r="E40" s="41"/>
      <c r="F40" s="26"/>
    </row>
    <row r="41" spans="1:6" ht="14.25">
      <c r="A41" s="4" t="s">
        <v>72</v>
      </c>
      <c r="B41" s="29" t="s">
        <v>73</v>
      </c>
      <c r="C41" s="41"/>
      <c r="D41" s="41"/>
      <c r="E41" s="41"/>
      <c r="F41" s="26"/>
    </row>
    <row r="42" spans="1:6" ht="14.25">
      <c r="A42" s="4" t="s">
        <v>74</v>
      </c>
      <c r="B42" s="29" t="s">
        <v>75</v>
      </c>
      <c r="C42" s="41"/>
      <c r="D42" s="41"/>
      <c r="E42" s="41"/>
      <c r="F42" s="26"/>
    </row>
    <row r="43" spans="1:6" ht="14.25">
      <c r="A43" s="6" t="s">
        <v>309</v>
      </c>
      <c r="B43" s="32" t="s">
        <v>76</v>
      </c>
      <c r="C43" s="41"/>
      <c r="D43" s="41"/>
      <c r="E43" s="41"/>
      <c r="F43" s="26"/>
    </row>
    <row r="44" spans="1:6" ht="14.25">
      <c r="A44" s="4" t="s">
        <v>77</v>
      </c>
      <c r="B44" s="29" t="s">
        <v>78</v>
      </c>
      <c r="C44" s="41"/>
      <c r="D44" s="41"/>
      <c r="E44" s="41"/>
      <c r="F44" s="26"/>
    </row>
    <row r="45" spans="1:6" ht="14.25">
      <c r="A45" s="4" t="s">
        <v>79</v>
      </c>
      <c r="B45" s="29" t="s">
        <v>80</v>
      </c>
      <c r="C45" s="41"/>
      <c r="D45" s="41"/>
      <c r="E45" s="41"/>
      <c r="F45" s="26"/>
    </row>
    <row r="46" spans="1:6" ht="14.25">
      <c r="A46" s="4" t="s">
        <v>367</v>
      </c>
      <c r="B46" s="29" t="s">
        <v>81</v>
      </c>
      <c r="C46" s="41"/>
      <c r="D46" s="41"/>
      <c r="E46" s="41"/>
      <c r="F46" s="26"/>
    </row>
    <row r="47" spans="1:6" ht="14.25">
      <c r="A47" s="4" t="s">
        <v>368</v>
      </c>
      <c r="B47" s="29" t="s">
        <v>82</v>
      </c>
      <c r="C47" s="41"/>
      <c r="D47" s="41"/>
      <c r="E47" s="41"/>
      <c r="F47" s="26"/>
    </row>
    <row r="48" spans="1:6" ht="14.25">
      <c r="A48" s="4" t="s">
        <v>83</v>
      </c>
      <c r="B48" s="29" t="s">
        <v>84</v>
      </c>
      <c r="C48" s="41"/>
      <c r="D48" s="41"/>
      <c r="E48" s="41"/>
      <c r="F48" s="26"/>
    </row>
    <row r="49" spans="1:6" ht="14.25">
      <c r="A49" s="6" t="s">
        <v>310</v>
      </c>
      <c r="B49" s="32" t="s">
        <v>85</v>
      </c>
      <c r="C49" s="41"/>
      <c r="D49" s="41"/>
      <c r="E49" s="41"/>
      <c r="F49" s="26"/>
    </row>
    <row r="50" spans="1:6" ht="14.25">
      <c r="A50" s="38" t="s">
        <v>311</v>
      </c>
      <c r="B50" s="50" t="s">
        <v>86</v>
      </c>
      <c r="C50" s="41"/>
      <c r="D50" s="41"/>
      <c r="E50" s="41"/>
      <c r="F50" s="26"/>
    </row>
    <row r="51" spans="1:6" ht="14.25">
      <c r="A51" s="12" t="s">
        <v>87</v>
      </c>
      <c r="B51" s="29" t="s">
        <v>88</v>
      </c>
      <c r="C51" s="41"/>
      <c r="D51" s="41"/>
      <c r="E51" s="41"/>
      <c r="F51" s="26"/>
    </row>
    <row r="52" spans="1:6" ht="14.25">
      <c r="A52" s="12" t="s">
        <v>312</v>
      </c>
      <c r="B52" s="29" t="s">
        <v>89</v>
      </c>
      <c r="C52" s="41"/>
      <c r="D52" s="41"/>
      <c r="E52" s="41"/>
      <c r="F52" s="26"/>
    </row>
    <row r="53" spans="1:6" ht="14.25">
      <c r="A53" s="16" t="s">
        <v>369</v>
      </c>
      <c r="B53" s="29" t="s">
        <v>90</v>
      </c>
      <c r="C53" s="41"/>
      <c r="D53" s="41"/>
      <c r="E53" s="41"/>
      <c r="F53" s="26"/>
    </row>
    <row r="54" spans="1:6" ht="14.25">
      <c r="A54" s="16" t="s">
        <v>370</v>
      </c>
      <c r="B54" s="29" t="s">
        <v>91</v>
      </c>
      <c r="C54" s="41"/>
      <c r="D54" s="41"/>
      <c r="E54" s="41"/>
      <c r="F54" s="26"/>
    </row>
    <row r="55" spans="1:6" ht="14.25">
      <c r="A55" s="16" t="s">
        <v>371</v>
      </c>
      <c r="B55" s="29" t="s">
        <v>92</v>
      </c>
      <c r="C55" s="41"/>
      <c r="D55" s="41"/>
      <c r="E55" s="41"/>
      <c r="F55" s="26"/>
    </row>
    <row r="56" spans="1:6" ht="14.25">
      <c r="A56" s="12" t="s">
        <v>372</v>
      </c>
      <c r="B56" s="29" t="s">
        <v>93</v>
      </c>
      <c r="C56" s="41"/>
      <c r="D56" s="41"/>
      <c r="E56" s="41"/>
      <c r="F56" s="26"/>
    </row>
    <row r="57" spans="1:6" ht="14.25">
      <c r="A57" s="12" t="s">
        <v>373</v>
      </c>
      <c r="B57" s="29" t="s">
        <v>94</v>
      </c>
      <c r="C57" s="41"/>
      <c r="D57" s="41"/>
      <c r="E57" s="41"/>
      <c r="F57" s="26"/>
    </row>
    <row r="58" spans="1:6" ht="14.25">
      <c r="A58" s="12" t="s">
        <v>374</v>
      </c>
      <c r="B58" s="29" t="s">
        <v>95</v>
      </c>
      <c r="C58" s="41"/>
      <c r="D58" s="41"/>
      <c r="E58" s="41"/>
      <c r="F58" s="26"/>
    </row>
    <row r="59" spans="1:6" ht="14.25">
      <c r="A59" s="47" t="s">
        <v>341</v>
      </c>
      <c r="B59" s="50" t="s">
        <v>96</v>
      </c>
      <c r="C59" s="41"/>
      <c r="D59" s="41"/>
      <c r="E59" s="41"/>
      <c r="F59" s="26"/>
    </row>
    <row r="60" spans="1:6" ht="14.25">
      <c r="A60" s="11" t="s">
        <v>375</v>
      </c>
      <c r="B60" s="29" t="s">
        <v>97</v>
      </c>
      <c r="C60" s="41"/>
      <c r="D60" s="41"/>
      <c r="E60" s="41"/>
      <c r="F60" s="26"/>
    </row>
    <row r="61" spans="1:6" ht="14.25">
      <c r="A61" s="11" t="s">
        <v>98</v>
      </c>
      <c r="B61" s="29" t="s">
        <v>99</v>
      </c>
      <c r="C61" s="41"/>
      <c r="D61" s="41"/>
      <c r="E61" s="41"/>
      <c r="F61" s="26"/>
    </row>
    <row r="62" spans="1:6" ht="26.25">
      <c r="A62" s="11" t="s">
        <v>100</v>
      </c>
      <c r="B62" s="29" t="s">
        <v>101</v>
      </c>
      <c r="C62" s="41"/>
      <c r="D62" s="41"/>
      <c r="E62" s="41"/>
      <c r="F62" s="26"/>
    </row>
    <row r="63" spans="1:6" ht="26.25">
      <c r="A63" s="11" t="s">
        <v>342</v>
      </c>
      <c r="B63" s="29" t="s">
        <v>102</v>
      </c>
      <c r="C63" s="41"/>
      <c r="D63" s="41"/>
      <c r="E63" s="41"/>
      <c r="F63" s="26"/>
    </row>
    <row r="64" spans="1:6" ht="26.25">
      <c r="A64" s="11" t="s">
        <v>376</v>
      </c>
      <c r="B64" s="29" t="s">
        <v>103</v>
      </c>
      <c r="C64" s="41"/>
      <c r="D64" s="41"/>
      <c r="E64" s="41"/>
      <c r="F64" s="26"/>
    </row>
    <row r="65" spans="1:6" ht="14.25">
      <c r="A65" s="11" t="s">
        <v>344</v>
      </c>
      <c r="B65" s="29" t="s">
        <v>104</v>
      </c>
      <c r="C65" s="41"/>
      <c r="D65" s="41"/>
      <c r="E65" s="41"/>
      <c r="F65" s="26"/>
    </row>
    <row r="66" spans="1:6" ht="26.25">
      <c r="A66" s="11" t="s">
        <v>377</v>
      </c>
      <c r="B66" s="29" t="s">
        <v>105</v>
      </c>
      <c r="C66" s="41"/>
      <c r="D66" s="41"/>
      <c r="E66" s="41"/>
      <c r="F66" s="26"/>
    </row>
    <row r="67" spans="1:6" ht="26.25">
      <c r="A67" s="11" t="s">
        <v>378</v>
      </c>
      <c r="B67" s="29" t="s">
        <v>106</v>
      </c>
      <c r="C67" s="41"/>
      <c r="D67" s="41"/>
      <c r="E67" s="41"/>
      <c r="F67" s="26"/>
    </row>
    <row r="68" spans="1:6" ht="14.25">
      <c r="A68" s="11" t="s">
        <v>107</v>
      </c>
      <c r="B68" s="29" t="s">
        <v>108</v>
      </c>
      <c r="C68" s="41"/>
      <c r="D68" s="41"/>
      <c r="E68" s="41"/>
      <c r="F68" s="26"/>
    </row>
    <row r="69" spans="1:6" ht="14.25">
      <c r="A69" s="19" t="s">
        <v>109</v>
      </c>
      <c r="B69" s="29" t="s">
        <v>110</v>
      </c>
      <c r="C69" s="41"/>
      <c r="D69" s="41"/>
      <c r="E69" s="41"/>
      <c r="F69" s="26"/>
    </row>
    <row r="70" spans="1:6" ht="14.25">
      <c r="A70" s="11" t="s">
        <v>379</v>
      </c>
      <c r="B70" s="29" t="s">
        <v>111</v>
      </c>
      <c r="C70" s="41"/>
      <c r="D70" s="41"/>
      <c r="E70" s="41"/>
      <c r="F70" s="26"/>
    </row>
    <row r="71" spans="1:6" ht="14.25">
      <c r="A71" s="19" t="s">
        <v>558</v>
      </c>
      <c r="B71" s="29" t="s">
        <v>112</v>
      </c>
      <c r="C71" s="41"/>
      <c r="D71" s="41"/>
      <c r="E71" s="41"/>
      <c r="F71" s="26"/>
    </row>
    <row r="72" spans="1:6" ht="14.25">
      <c r="A72" s="19" t="s">
        <v>559</v>
      </c>
      <c r="B72" s="29" t="s">
        <v>112</v>
      </c>
      <c r="C72" s="41"/>
      <c r="D72" s="41"/>
      <c r="E72" s="41"/>
      <c r="F72" s="26"/>
    </row>
    <row r="73" spans="1:6" ht="14.25">
      <c r="A73" s="47" t="s">
        <v>347</v>
      </c>
      <c r="B73" s="50" t="s">
        <v>113</v>
      </c>
      <c r="C73" s="41"/>
      <c r="D73" s="41"/>
      <c r="E73" s="41"/>
      <c r="F73" s="26"/>
    </row>
    <row r="74" spans="1:6" ht="15">
      <c r="A74" s="54" t="s">
        <v>504</v>
      </c>
      <c r="B74" s="50"/>
      <c r="C74" s="41"/>
      <c r="D74" s="41"/>
      <c r="E74" s="41"/>
      <c r="F74" s="26"/>
    </row>
    <row r="75" spans="1:6" ht="14.25">
      <c r="A75" s="33" t="s">
        <v>114</v>
      </c>
      <c r="B75" s="29" t="s">
        <v>115</v>
      </c>
      <c r="C75" s="41"/>
      <c r="D75" s="41"/>
      <c r="E75" s="41"/>
      <c r="F75" s="26"/>
    </row>
    <row r="76" spans="1:6" ht="14.25">
      <c r="A76" s="33" t="s">
        <v>380</v>
      </c>
      <c r="B76" s="29" t="s">
        <v>116</v>
      </c>
      <c r="C76" s="41"/>
      <c r="D76" s="41"/>
      <c r="E76" s="41"/>
      <c r="F76" s="26"/>
    </row>
    <row r="77" spans="1:6" ht="14.25">
      <c r="A77" s="33" t="s">
        <v>117</v>
      </c>
      <c r="B77" s="29" t="s">
        <v>118</v>
      </c>
      <c r="C77" s="41"/>
      <c r="D77" s="41"/>
      <c r="E77" s="41"/>
      <c r="F77" s="26"/>
    </row>
    <row r="78" spans="1:6" ht="14.25">
      <c r="A78" s="33" t="s">
        <v>119</v>
      </c>
      <c r="B78" s="29" t="s">
        <v>120</v>
      </c>
      <c r="C78" s="41"/>
      <c r="D78" s="41"/>
      <c r="E78" s="41"/>
      <c r="F78" s="26"/>
    </row>
    <row r="79" spans="1:6" ht="14.25">
      <c r="A79" s="5" t="s">
        <v>121</v>
      </c>
      <c r="B79" s="29" t="s">
        <v>122</v>
      </c>
      <c r="C79" s="41"/>
      <c r="D79" s="41"/>
      <c r="E79" s="41"/>
      <c r="F79" s="26"/>
    </row>
    <row r="80" spans="1:6" ht="14.25">
      <c r="A80" s="5" t="s">
        <v>123</v>
      </c>
      <c r="B80" s="29" t="s">
        <v>124</v>
      </c>
      <c r="C80" s="41"/>
      <c r="D80" s="41"/>
      <c r="E80" s="41"/>
      <c r="F80" s="26"/>
    </row>
    <row r="81" spans="1:6" ht="14.25">
      <c r="A81" s="5" t="s">
        <v>125</v>
      </c>
      <c r="B81" s="29" t="s">
        <v>126</v>
      </c>
      <c r="C81" s="41"/>
      <c r="D81" s="41"/>
      <c r="E81" s="41"/>
      <c r="F81" s="26"/>
    </row>
    <row r="82" spans="1:6" ht="14.25">
      <c r="A82" s="48" t="s">
        <v>349</v>
      </c>
      <c r="B82" s="50" t="s">
        <v>127</v>
      </c>
      <c r="C82" s="41"/>
      <c r="D82" s="41"/>
      <c r="E82" s="41"/>
      <c r="F82" s="26"/>
    </row>
    <row r="83" spans="1:6" ht="14.25">
      <c r="A83" s="12" t="s">
        <v>128</v>
      </c>
      <c r="B83" s="29" t="s">
        <v>129</v>
      </c>
      <c r="C83" s="41"/>
      <c r="D83" s="41"/>
      <c r="E83" s="41"/>
      <c r="F83" s="26"/>
    </row>
    <row r="84" spans="1:6" ht="14.25">
      <c r="A84" s="12" t="s">
        <v>130</v>
      </c>
      <c r="B84" s="29" t="s">
        <v>131</v>
      </c>
      <c r="C84" s="41"/>
      <c r="D84" s="41"/>
      <c r="E84" s="41"/>
      <c r="F84" s="26"/>
    </row>
    <row r="85" spans="1:6" ht="14.25">
      <c r="A85" s="12" t="s">
        <v>132</v>
      </c>
      <c r="B85" s="29" t="s">
        <v>133</v>
      </c>
      <c r="C85" s="41"/>
      <c r="D85" s="41"/>
      <c r="E85" s="41"/>
      <c r="F85" s="26"/>
    </row>
    <row r="86" spans="1:6" ht="14.25">
      <c r="A86" s="12" t="s">
        <v>134</v>
      </c>
      <c r="B86" s="29" t="s">
        <v>135</v>
      </c>
      <c r="C86" s="41"/>
      <c r="D86" s="41"/>
      <c r="E86" s="41"/>
      <c r="F86" s="26"/>
    </row>
    <row r="87" spans="1:6" ht="14.25">
      <c r="A87" s="47" t="s">
        <v>350</v>
      </c>
      <c r="B87" s="50" t="s">
        <v>136</v>
      </c>
      <c r="C87" s="41"/>
      <c r="D87" s="41"/>
      <c r="E87" s="41"/>
      <c r="F87" s="26"/>
    </row>
    <row r="88" spans="1:6" ht="26.25">
      <c r="A88" s="12" t="s">
        <v>137</v>
      </c>
      <c r="B88" s="29" t="s">
        <v>138</v>
      </c>
      <c r="C88" s="41"/>
      <c r="D88" s="41"/>
      <c r="E88" s="41"/>
      <c r="F88" s="26"/>
    </row>
    <row r="89" spans="1:6" ht="26.25">
      <c r="A89" s="12" t="s">
        <v>381</v>
      </c>
      <c r="B89" s="29" t="s">
        <v>139</v>
      </c>
      <c r="C89" s="41"/>
      <c r="D89" s="41"/>
      <c r="E89" s="41"/>
      <c r="F89" s="26"/>
    </row>
    <row r="90" spans="1:6" ht="26.25">
      <c r="A90" s="12" t="s">
        <v>382</v>
      </c>
      <c r="B90" s="29" t="s">
        <v>140</v>
      </c>
      <c r="C90" s="41"/>
      <c r="D90" s="41"/>
      <c r="E90" s="41"/>
      <c r="F90" s="26"/>
    </row>
    <row r="91" spans="1:6" ht="14.25">
      <c r="A91" s="12" t="s">
        <v>383</v>
      </c>
      <c r="B91" s="29" t="s">
        <v>141</v>
      </c>
      <c r="C91" s="41"/>
      <c r="D91" s="41"/>
      <c r="E91" s="41"/>
      <c r="F91" s="26"/>
    </row>
    <row r="92" spans="1:6" ht="26.25">
      <c r="A92" s="12" t="s">
        <v>384</v>
      </c>
      <c r="B92" s="29" t="s">
        <v>142</v>
      </c>
      <c r="C92" s="41"/>
      <c r="D92" s="41"/>
      <c r="E92" s="41"/>
      <c r="F92" s="26"/>
    </row>
    <row r="93" spans="1:6" ht="26.25">
      <c r="A93" s="12" t="s">
        <v>385</v>
      </c>
      <c r="B93" s="29" t="s">
        <v>143</v>
      </c>
      <c r="C93" s="41"/>
      <c r="D93" s="41"/>
      <c r="E93" s="41"/>
      <c r="F93" s="26"/>
    </row>
    <row r="94" spans="1:6" ht="14.25">
      <c r="A94" s="12" t="s">
        <v>144</v>
      </c>
      <c r="B94" s="29" t="s">
        <v>145</v>
      </c>
      <c r="C94" s="41"/>
      <c r="D94" s="41"/>
      <c r="E94" s="41"/>
      <c r="F94" s="26"/>
    </row>
    <row r="95" spans="1:6" ht="14.25">
      <c r="A95" s="12" t="s">
        <v>386</v>
      </c>
      <c r="B95" s="29" t="s">
        <v>146</v>
      </c>
      <c r="C95" s="41"/>
      <c r="D95" s="41"/>
      <c r="E95" s="41"/>
      <c r="F95" s="26"/>
    </row>
    <row r="96" spans="1:6" ht="14.25">
      <c r="A96" s="47" t="s">
        <v>351</v>
      </c>
      <c r="B96" s="50" t="s">
        <v>147</v>
      </c>
      <c r="C96" s="41"/>
      <c r="D96" s="41"/>
      <c r="E96" s="41"/>
      <c r="F96" s="26"/>
    </row>
    <row r="97" spans="1:6" ht="15">
      <c r="A97" s="54" t="s">
        <v>503</v>
      </c>
      <c r="B97" s="50"/>
      <c r="C97" s="41"/>
      <c r="D97" s="41"/>
      <c r="E97" s="41"/>
      <c r="F97" s="26"/>
    </row>
    <row r="98" spans="1:6" ht="15">
      <c r="A98" s="34" t="s">
        <v>394</v>
      </c>
      <c r="B98" s="35" t="s">
        <v>148</v>
      </c>
      <c r="C98" s="41"/>
      <c r="D98" s="41"/>
      <c r="E98" s="41"/>
      <c r="F98" s="26"/>
    </row>
    <row r="99" spans="1:25" ht="14.25">
      <c r="A99" s="12" t="s">
        <v>387</v>
      </c>
      <c r="B99" s="4" t="s">
        <v>149</v>
      </c>
      <c r="C99" s="12"/>
      <c r="D99" s="12"/>
      <c r="E99" s="12"/>
      <c r="F99" s="6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2" t="s">
        <v>388</v>
      </c>
      <c r="B101" s="4" t="s">
        <v>152</v>
      </c>
      <c r="C101" s="12"/>
      <c r="D101" s="12"/>
      <c r="E101" s="12"/>
      <c r="F101" s="6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4" t="s">
        <v>356</v>
      </c>
      <c r="B102" s="6" t="s">
        <v>153</v>
      </c>
      <c r="C102" s="14"/>
      <c r="D102" s="14"/>
      <c r="E102" s="14"/>
      <c r="F102" s="7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389</v>
      </c>
      <c r="B103" s="4" t="s">
        <v>154</v>
      </c>
      <c r="C103" s="36"/>
      <c r="D103" s="36"/>
      <c r="E103" s="36"/>
      <c r="F103" s="7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359</v>
      </c>
      <c r="B104" s="4" t="s">
        <v>155</v>
      </c>
      <c r="C104" s="36"/>
      <c r="D104" s="36"/>
      <c r="E104" s="36"/>
      <c r="F104" s="7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2" t="s">
        <v>390</v>
      </c>
      <c r="B106" s="4" t="s">
        <v>158</v>
      </c>
      <c r="C106" s="12"/>
      <c r="D106" s="12"/>
      <c r="E106" s="12"/>
      <c r="F106" s="6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357</v>
      </c>
      <c r="B107" s="6" t="s">
        <v>159</v>
      </c>
      <c r="C107" s="13"/>
      <c r="D107" s="13"/>
      <c r="E107" s="13"/>
      <c r="F107" s="7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160</v>
      </c>
      <c r="B108" s="4" t="s">
        <v>161</v>
      </c>
      <c r="C108" s="36"/>
      <c r="D108" s="36"/>
      <c r="E108" s="36"/>
      <c r="F108" s="7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162</v>
      </c>
      <c r="B109" s="4" t="s">
        <v>163</v>
      </c>
      <c r="C109" s="36"/>
      <c r="D109" s="36"/>
      <c r="E109" s="36"/>
      <c r="F109" s="7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3" t="s">
        <v>164</v>
      </c>
      <c r="B110" s="6" t="s">
        <v>165</v>
      </c>
      <c r="C110" s="36"/>
      <c r="D110" s="36"/>
      <c r="E110" s="36"/>
      <c r="F110" s="7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166</v>
      </c>
      <c r="B111" s="4" t="s">
        <v>167</v>
      </c>
      <c r="C111" s="36"/>
      <c r="D111" s="36"/>
      <c r="E111" s="36"/>
      <c r="F111" s="7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168</v>
      </c>
      <c r="B112" s="4" t="s">
        <v>169</v>
      </c>
      <c r="C112" s="36"/>
      <c r="D112" s="36"/>
      <c r="E112" s="36"/>
      <c r="F112" s="7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170</v>
      </c>
      <c r="B113" s="4" t="s">
        <v>171</v>
      </c>
      <c r="C113" s="36"/>
      <c r="D113" s="36"/>
      <c r="E113" s="36"/>
      <c r="F113" s="7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358</v>
      </c>
      <c r="B114" s="38" t="s">
        <v>172</v>
      </c>
      <c r="C114" s="13"/>
      <c r="D114" s="13"/>
      <c r="E114" s="13"/>
      <c r="F114" s="7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173</v>
      </c>
      <c r="B115" s="4" t="s">
        <v>174</v>
      </c>
      <c r="C115" s="36"/>
      <c r="D115" s="36"/>
      <c r="E115" s="36"/>
      <c r="F115" s="7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391</v>
      </c>
      <c r="B117" s="4" t="s">
        <v>177</v>
      </c>
      <c r="C117" s="36"/>
      <c r="D117" s="36"/>
      <c r="E117" s="36"/>
      <c r="F117" s="7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360</v>
      </c>
      <c r="B118" s="4" t="s">
        <v>178</v>
      </c>
      <c r="C118" s="36"/>
      <c r="D118" s="36"/>
      <c r="E118" s="36"/>
      <c r="F118" s="7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361</v>
      </c>
      <c r="B119" s="38" t="s">
        <v>179</v>
      </c>
      <c r="C119" s="13"/>
      <c r="D119" s="13"/>
      <c r="E119" s="13"/>
      <c r="F119" s="7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395</v>
      </c>
      <c r="B121" s="40" t="s">
        <v>182</v>
      </c>
      <c r="C121" s="13"/>
      <c r="D121" s="13"/>
      <c r="E121" s="13"/>
      <c r="F121" s="7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3" t="s">
        <v>431</v>
      </c>
      <c r="B122" s="44"/>
      <c r="C122" s="41"/>
      <c r="D122" s="41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98" t="s">
        <v>574</v>
      </c>
      <c r="B1" s="200"/>
      <c r="C1" s="200"/>
      <c r="D1" s="200"/>
      <c r="E1" s="200"/>
      <c r="F1" s="201"/>
    </row>
    <row r="2" spans="1:6" ht="21.75" customHeight="1">
      <c r="A2" s="199" t="s">
        <v>474</v>
      </c>
      <c r="B2" s="200"/>
      <c r="C2" s="200"/>
      <c r="D2" s="200"/>
      <c r="E2" s="200"/>
      <c r="F2" s="201"/>
    </row>
    <row r="3" ht="18">
      <c r="A3" s="46"/>
    </row>
    <row r="4" ht="14.25">
      <c r="A4" s="3"/>
    </row>
    <row r="5" spans="1:6" ht="79.5">
      <c r="A5" s="1" t="s">
        <v>11</v>
      </c>
      <c r="B5" s="2" t="s">
        <v>12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4.25">
      <c r="A6" s="27" t="s">
        <v>13</v>
      </c>
      <c r="B6" s="28" t="s">
        <v>14</v>
      </c>
      <c r="C6" s="41"/>
      <c r="D6" s="41"/>
      <c r="E6" s="41"/>
      <c r="F6" s="26"/>
    </row>
    <row r="7" spans="1:6" ht="14.25">
      <c r="A7" s="27" t="s">
        <v>15</v>
      </c>
      <c r="B7" s="29" t="s">
        <v>16</v>
      </c>
      <c r="C7" s="41"/>
      <c r="D7" s="41"/>
      <c r="E7" s="41"/>
      <c r="F7" s="26"/>
    </row>
    <row r="8" spans="1:6" ht="14.25">
      <c r="A8" s="27" t="s">
        <v>17</v>
      </c>
      <c r="B8" s="29" t="s">
        <v>18</v>
      </c>
      <c r="C8" s="41"/>
      <c r="D8" s="41"/>
      <c r="E8" s="41"/>
      <c r="F8" s="26"/>
    </row>
    <row r="9" spans="1:6" ht="14.25">
      <c r="A9" s="30" t="s">
        <v>19</v>
      </c>
      <c r="B9" s="29" t="s">
        <v>20</v>
      </c>
      <c r="C9" s="41"/>
      <c r="D9" s="41"/>
      <c r="E9" s="41"/>
      <c r="F9" s="26"/>
    </row>
    <row r="10" spans="1:6" ht="14.25">
      <c r="A10" s="30" t="s">
        <v>21</v>
      </c>
      <c r="B10" s="29" t="s">
        <v>22</v>
      </c>
      <c r="C10" s="41"/>
      <c r="D10" s="41"/>
      <c r="E10" s="41"/>
      <c r="F10" s="26"/>
    </row>
    <row r="11" spans="1:6" ht="14.25">
      <c r="A11" s="30" t="s">
        <v>23</v>
      </c>
      <c r="B11" s="29" t="s">
        <v>24</v>
      </c>
      <c r="C11" s="41"/>
      <c r="D11" s="41"/>
      <c r="E11" s="41"/>
      <c r="F11" s="26"/>
    </row>
    <row r="12" spans="1:6" ht="14.25">
      <c r="A12" s="30" t="s">
        <v>25</v>
      </c>
      <c r="B12" s="29" t="s">
        <v>26</v>
      </c>
      <c r="C12" s="41"/>
      <c r="D12" s="41"/>
      <c r="E12" s="41"/>
      <c r="F12" s="26"/>
    </row>
    <row r="13" spans="1:6" ht="14.25">
      <c r="A13" s="30" t="s">
        <v>27</v>
      </c>
      <c r="B13" s="29" t="s">
        <v>28</v>
      </c>
      <c r="C13" s="41"/>
      <c r="D13" s="41"/>
      <c r="E13" s="41"/>
      <c r="F13" s="26"/>
    </row>
    <row r="14" spans="1:6" ht="14.25">
      <c r="A14" s="4" t="s">
        <v>29</v>
      </c>
      <c r="B14" s="29" t="s">
        <v>30</v>
      </c>
      <c r="C14" s="41"/>
      <c r="D14" s="41"/>
      <c r="E14" s="41"/>
      <c r="F14" s="26"/>
    </row>
    <row r="15" spans="1:6" ht="14.25">
      <c r="A15" s="4" t="s">
        <v>31</v>
      </c>
      <c r="B15" s="29" t="s">
        <v>32</v>
      </c>
      <c r="C15" s="41"/>
      <c r="D15" s="41"/>
      <c r="E15" s="41"/>
      <c r="F15" s="26"/>
    </row>
    <row r="16" spans="1:6" ht="14.25">
      <c r="A16" s="4" t="s">
        <v>33</v>
      </c>
      <c r="B16" s="29" t="s">
        <v>34</v>
      </c>
      <c r="C16" s="41"/>
      <c r="D16" s="41"/>
      <c r="E16" s="41"/>
      <c r="F16" s="26"/>
    </row>
    <row r="17" spans="1:6" ht="14.25">
      <c r="A17" s="4" t="s">
        <v>35</v>
      </c>
      <c r="B17" s="29" t="s">
        <v>36</v>
      </c>
      <c r="C17" s="41"/>
      <c r="D17" s="41"/>
      <c r="E17" s="41"/>
      <c r="F17" s="26"/>
    </row>
    <row r="18" spans="1:6" ht="14.25">
      <c r="A18" s="4" t="s">
        <v>362</v>
      </c>
      <c r="B18" s="29" t="s">
        <v>37</v>
      </c>
      <c r="C18" s="41"/>
      <c r="D18" s="41"/>
      <c r="E18" s="41"/>
      <c r="F18" s="26"/>
    </row>
    <row r="19" spans="1:6" ht="14.25">
      <c r="A19" s="31" t="s">
        <v>305</v>
      </c>
      <c r="B19" s="32" t="s">
        <v>38</v>
      </c>
      <c r="C19" s="41"/>
      <c r="D19" s="41"/>
      <c r="E19" s="41"/>
      <c r="F19" s="26"/>
    </row>
    <row r="20" spans="1:6" ht="14.25">
      <c r="A20" s="4" t="s">
        <v>39</v>
      </c>
      <c r="B20" s="29" t="s">
        <v>40</v>
      </c>
      <c r="C20" s="41"/>
      <c r="D20" s="41"/>
      <c r="E20" s="41"/>
      <c r="F20" s="26"/>
    </row>
    <row r="21" spans="1:6" ht="26.25">
      <c r="A21" s="4" t="s">
        <v>41</v>
      </c>
      <c r="B21" s="29" t="s">
        <v>42</v>
      </c>
      <c r="C21" s="41"/>
      <c r="D21" s="41"/>
      <c r="E21" s="41"/>
      <c r="F21" s="26"/>
    </row>
    <row r="22" spans="1:6" ht="14.25">
      <c r="A22" s="5" t="s">
        <v>43</v>
      </c>
      <c r="B22" s="29" t="s">
        <v>44</v>
      </c>
      <c r="C22" s="41"/>
      <c r="D22" s="41"/>
      <c r="E22" s="41"/>
      <c r="F22" s="26"/>
    </row>
    <row r="23" spans="1:6" ht="14.25">
      <c r="A23" s="6" t="s">
        <v>306</v>
      </c>
      <c r="B23" s="32" t="s">
        <v>45</v>
      </c>
      <c r="C23" s="41"/>
      <c r="D23" s="41"/>
      <c r="E23" s="41"/>
      <c r="F23" s="26"/>
    </row>
    <row r="24" spans="1:6" ht="14.25">
      <c r="A24" s="49" t="s">
        <v>392</v>
      </c>
      <c r="B24" s="50" t="s">
        <v>46</v>
      </c>
      <c r="C24" s="41"/>
      <c r="D24" s="41"/>
      <c r="E24" s="41"/>
      <c r="F24" s="26"/>
    </row>
    <row r="25" spans="1:6" ht="14.25">
      <c r="A25" s="38" t="s">
        <v>363</v>
      </c>
      <c r="B25" s="50" t="s">
        <v>47</v>
      </c>
      <c r="C25" s="41"/>
      <c r="D25" s="41"/>
      <c r="E25" s="41"/>
      <c r="F25" s="26"/>
    </row>
    <row r="26" spans="1:6" ht="14.25">
      <c r="A26" s="4" t="s">
        <v>48</v>
      </c>
      <c r="B26" s="29" t="s">
        <v>49</v>
      </c>
      <c r="C26" s="41"/>
      <c r="D26" s="41"/>
      <c r="E26" s="41"/>
      <c r="F26" s="26"/>
    </row>
    <row r="27" spans="1:6" ht="14.25">
      <c r="A27" s="4" t="s">
        <v>50</v>
      </c>
      <c r="B27" s="29" t="s">
        <v>51</v>
      </c>
      <c r="C27" s="41"/>
      <c r="D27" s="41"/>
      <c r="E27" s="41"/>
      <c r="F27" s="26"/>
    </row>
    <row r="28" spans="1:6" ht="14.25">
      <c r="A28" s="4" t="s">
        <v>52</v>
      </c>
      <c r="B28" s="29" t="s">
        <v>53</v>
      </c>
      <c r="C28" s="41"/>
      <c r="D28" s="41"/>
      <c r="E28" s="41"/>
      <c r="F28" s="26"/>
    </row>
    <row r="29" spans="1:6" ht="14.25">
      <c r="A29" s="6" t="s">
        <v>307</v>
      </c>
      <c r="B29" s="32" t="s">
        <v>54</v>
      </c>
      <c r="C29" s="41"/>
      <c r="D29" s="41"/>
      <c r="E29" s="41"/>
      <c r="F29" s="26"/>
    </row>
    <row r="30" spans="1:6" ht="14.25">
      <c r="A30" s="4" t="s">
        <v>55</v>
      </c>
      <c r="B30" s="29" t="s">
        <v>56</v>
      </c>
      <c r="C30" s="41"/>
      <c r="D30" s="41"/>
      <c r="E30" s="41"/>
      <c r="F30" s="26"/>
    </row>
    <row r="31" spans="1:6" ht="14.25">
      <c r="A31" s="4" t="s">
        <v>57</v>
      </c>
      <c r="B31" s="29" t="s">
        <v>58</v>
      </c>
      <c r="C31" s="41"/>
      <c r="D31" s="41"/>
      <c r="E31" s="41"/>
      <c r="F31" s="26"/>
    </row>
    <row r="32" spans="1:6" ht="15" customHeight="1">
      <c r="A32" s="6" t="s">
        <v>393</v>
      </c>
      <c r="B32" s="32" t="s">
        <v>59</v>
      </c>
      <c r="C32" s="41"/>
      <c r="D32" s="41"/>
      <c r="E32" s="41"/>
      <c r="F32" s="26"/>
    </row>
    <row r="33" spans="1:6" ht="14.25">
      <c r="A33" s="4" t="s">
        <v>60</v>
      </c>
      <c r="B33" s="29" t="s">
        <v>61</v>
      </c>
      <c r="C33" s="41"/>
      <c r="D33" s="41"/>
      <c r="E33" s="41"/>
      <c r="F33" s="26"/>
    </row>
    <row r="34" spans="1:6" ht="14.25">
      <c r="A34" s="4" t="s">
        <v>62</v>
      </c>
      <c r="B34" s="29" t="s">
        <v>63</v>
      </c>
      <c r="C34" s="41"/>
      <c r="D34" s="41"/>
      <c r="E34" s="41"/>
      <c r="F34" s="26"/>
    </row>
    <row r="35" spans="1:6" ht="14.25">
      <c r="A35" s="4" t="s">
        <v>364</v>
      </c>
      <c r="B35" s="29" t="s">
        <v>64</v>
      </c>
      <c r="C35" s="41"/>
      <c r="D35" s="41"/>
      <c r="E35" s="41"/>
      <c r="F35" s="26"/>
    </row>
    <row r="36" spans="1:6" ht="14.25">
      <c r="A36" s="4" t="s">
        <v>65</v>
      </c>
      <c r="B36" s="29" t="s">
        <v>66</v>
      </c>
      <c r="C36" s="41"/>
      <c r="D36" s="41"/>
      <c r="E36" s="41"/>
      <c r="F36" s="26"/>
    </row>
    <row r="37" spans="1:6" ht="14.25">
      <c r="A37" s="9" t="s">
        <v>365</v>
      </c>
      <c r="B37" s="29" t="s">
        <v>67</v>
      </c>
      <c r="C37" s="41"/>
      <c r="D37" s="41"/>
      <c r="E37" s="41"/>
      <c r="F37" s="26"/>
    </row>
    <row r="38" spans="1:6" ht="14.25">
      <c r="A38" s="5" t="s">
        <v>68</v>
      </c>
      <c r="B38" s="29" t="s">
        <v>69</v>
      </c>
      <c r="C38" s="41"/>
      <c r="D38" s="41"/>
      <c r="E38" s="41"/>
      <c r="F38" s="26"/>
    </row>
    <row r="39" spans="1:6" ht="14.25">
      <c r="A39" s="4" t="s">
        <v>366</v>
      </c>
      <c r="B39" s="29" t="s">
        <v>70</v>
      </c>
      <c r="C39" s="41"/>
      <c r="D39" s="41"/>
      <c r="E39" s="41"/>
      <c r="F39" s="26"/>
    </row>
    <row r="40" spans="1:6" ht="14.25">
      <c r="A40" s="6" t="s">
        <v>308</v>
      </c>
      <c r="B40" s="32" t="s">
        <v>71</v>
      </c>
      <c r="C40" s="41"/>
      <c r="D40" s="41"/>
      <c r="E40" s="41"/>
      <c r="F40" s="26"/>
    </row>
    <row r="41" spans="1:6" ht="14.25">
      <c r="A41" s="4" t="s">
        <v>72</v>
      </c>
      <c r="B41" s="29" t="s">
        <v>73</v>
      </c>
      <c r="C41" s="41"/>
      <c r="D41" s="41"/>
      <c r="E41" s="41"/>
      <c r="F41" s="26"/>
    </row>
    <row r="42" spans="1:6" ht="14.25">
      <c r="A42" s="4" t="s">
        <v>74</v>
      </c>
      <c r="B42" s="29" t="s">
        <v>75</v>
      </c>
      <c r="C42" s="41"/>
      <c r="D42" s="41"/>
      <c r="E42" s="41"/>
      <c r="F42" s="26"/>
    </row>
    <row r="43" spans="1:6" ht="14.25">
      <c r="A43" s="6" t="s">
        <v>309</v>
      </c>
      <c r="B43" s="32" t="s">
        <v>76</v>
      </c>
      <c r="C43" s="41"/>
      <c r="D43" s="41"/>
      <c r="E43" s="41"/>
      <c r="F43" s="26"/>
    </row>
    <row r="44" spans="1:6" ht="14.25">
      <c r="A44" s="4" t="s">
        <v>77</v>
      </c>
      <c r="B44" s="29" t="s">
        <v>78</v>
      </c>
      <c r="C44" s="41"/>
      <c r="D44" s="41"/>
      <c r="E44" s="41"/>
      <c r="F44" s="26"/>
    </row>
    <row r="45" spans="1:6" ht="14.25">
      <c r="A45" s="4" t="s">
        <v>79</v>
      </c>
      <c r="B45" s="29" t="s">
        <v>80</v>
      </c>
      <c r="C45" s="41"/>
      <c r="D45" s="41"/>
      <c r="E45" s="41"/>
      <c r="F45" s="26"/>
    </row>
    <row r="46" spans="1:6" ht="14.25">
      <c r="A46" s="4" t="s">
        <v>367</v>
      </c>
      <c r="B46" s="29" t="s">
        <v>81</v>
      </c>
      <c r="C46" s="41"/>
      <c r="D46" s="41"/>
      <c r="E46" s="41"/>
      <c r="F46" s="26"/>
    </row>
    <row r="47" spans="1:6" ht="14.25">
      <c r="A47" s="4" t="s">
        <v>368</v>
      </c>
      <c r="B47" s="29" t="s">
        <v>82</v>
      </c>
      <c r="C47" s="41"/>
      <c r="D47" s="41"/>
      <c r="E47" s="41"/>
      <c r="F47" s="26"/>
    </row>
    <row r="48" spans="1:6" ht="14.25">
      <c r="A48" s="4" t="s">
        <v>83</v>
      </c>
      <c r="B48" s="29" t="s">
        <v>84</v>
      </c>
      <c r="C48" s="41"/>
      <c r="D48" s="41"/>
      <c r="E48" s="41"/>
      <c r="F48" s="26"/>
    </row>
    <row r="49" spans="1:6" ht="14.25">
      <c r="A49" s="6" t="s">
        <v>310</v>
      </c>
      <c r="B49" s="32" t="s">
        <v>85</v>
      </c>
      <c r="C49" s="41"/>
      <c r="D49" s="41"/>
      <c r="E49" s="41"/>
      <c r="F49" s="26"/>
    </row>
    <row r="50" spans="1:6" ht="14.25">
      <c r="A50" s="38" t="s">
        <v>311</v>
      </c>
      <c r="B50" s="50" t="s">
        <v>86</v>
      </c>
      <c r="C50" s="41"/>
      <c r="D50" s="41"/>
      <c r="E50" s="41"/>
      <c r="F50" s="26"/>
    </row>
    <row r="51" spans="1:6" ht="14.25">
      <c r="A51" s="12" t="s">
        <v>87</v>
      </c>
      <c r="B51" s="29" t="s">
        <v>88</v>
      </c>
      <c r="C51" s="41"/>
      <c r="D51" s="41"/>
      <c r="E51" s="41"/>
      <c r="F51" s="26"/>
    </row>
    <row r="52" spans="1:6" ht="14.25">
      <c r="A52" s="12" t="s">
        <v>312</v>
      </c>
      <c r="B52" s="29" t="s">
        <v>89</v>
      </c>
      <c r="C52" s="41"/>
      <c r="D52" s="41"/>
      <c r="E52" s="41"/>
      <c r="F52" s="26"/>
    </row>
    <row r="53" spans="1:6" ht="14.25">
      <c r="A53" s="16" t="s">
        <v>369</v>
      </c>
      <c r="B53" s="29" t="s">
        <v>90</v>
      </c>
      <c r="C53" s="41"/>
      <c r="D53" s="41"/>
      <c r="E53" s="41"/>
      <c r="F53" s="26"/>
    </row>
    <row r="54" spans="1:6" ht="14.25">
      <c r="A54" s="16" t="s">
        <v>370</v>
      </c>
      <c r="B54" s="29" t="s">
        <v>91</v>
      </c>
      <c r="C54" s="41"/>
      <c r="D54" s="41"/>
      <c r="E54" s="41"/>
      <c r="F54" s="26"/>
    </row>
    <row r="55" spans="1:6" ht="14.25">
      <c r="A55" s="16" t="s">
        <v>371</v>
      </c>
      <c r="B55" s="29" t="s">
        <v>92</v>
      </c>
      <c r="C55" s="41"/>
      <c r="D55" s="41"/>
      <c r="E55" s="41"/>
      <c r="F55" s="26"/>
    </row>
    <row r="56" spans="1:6" ht="14.25">
      <c r="A56" s="12" t="s">
        <v>372</v>
      </c>
      <c r="B56" s="29" t="s">
        <v>93</v>
      </c>
      <c r="C56" s="41"/>
      <c r="D56" s="41"/>
      <c r="E56" s="41"/>
      <c r="F56" s="26"/>
    </row>
    <row r="57" spans="1:6" ht="14.25">
      <c r="A57" s="12" t="s">
        <v>373</v>
      </c>
      <c r="B57" s="29" t="s">
        <v>94</v>
      </c>
      <c r="C57" s="41"/>
      <c r="D57" s="41"/>
      <c r="E57" s="41"/>
      <c r="F57" s="26"/>
    </row>
    <row r="58" spans="1:6" ht="14.25">
      <c r="A58" s="12" t="s">
        <v>374</v>
      </c>
      <c r="B58" s="29" t="s">
        <v>95</v>
      </c>
      <c r="C58" s="41"/>
      <c r="D58" s="41"/>
      <c r="E58" s="41"/>
      <c r="F58" s="26"/>
    </row>
    <row r="59" spans="1:6" ht="14.25">
      <c r="A59" s="47" t="s">
        <v>341</v>
      </c>
      <c r="B59" s="50" t="s">
        <v>96</v>
      </c>
      <c r="C59" s="41"/>
      <c r="D59" s="41"/>
      <c r="E59" s="41"/>
      <c r="F59" s="26"/>
    </row>
    <row r="60" spans="1:6" ht="14.25">
      <c r="A60" s="11" t="s">
        <v>375</v>
      </c>
      <c r="B60" s="29" t="s">
        <v>97</v>
      </c>
      <c r="C60" s="41"/>
      <c r="D60" s="41"/>
      <c r="E60" s="41"/>
      <c r="F60" s="26"/>
    </row>
    <row r="61" spans="1:6" ht="14.25">
      <c r="A61" s="11" t="s">
        <v>98</v>
      </c>
      <c r="B61" s="29" t="s">
        <v>99</v>
      </c>
      <c r="C61" s="41"/>
      <c r="D61" s="41"/>
      <c r="E61" s="41"/>
      <c r="F61" s="26"/>
    </row>
    <row r="62" spans="1:6" ht="26.25">
      <c r="A62" s="11" t="s">
        <v>100</v>
      </c>
      <c r="B62" s="29" t="s">
        <v>101</v>
      </c>
      <c r="C62" s="41"/>
      <c r="D62" s="41"/>
      <c r="E62" s="41"/>
      <c r="F62" s="26"/>
    </row>
    <row r="63" spans="1:6" ht="26.25">
      <c r="A63" s="11" t="s">
        <v>342</v>
      </c>
      <c r="B63" s="29" t="s">
        <v>102</v>
      </c>
      <c r="C63" s="41"/>
      <c r="D63" s="41"/>
      <c r="E63" s="41"/>
      <c r="F63" s="26"/>
    </row>
    <row r="64" spans="1:6" ht="26.25">
      <c r="A64" s="11" t="s">
        <v>376</v>
      </c>
      <c r="B64" s="29" t="s">
        <v>103</v>
      </c>
      <c r="C64" s="41"/>
      <c r="D64" s="41"/>
      <c r="E64" s="41"/>
      <c r="F64" s="26"/>
    </row>
    <row r="65" spans="1:6" ht="14.25">
      <c r="A65" s="11" t="s">
        <v>344</v>
      </c>
      <c r="B65" s="29" t="s">
        <v>104</v>
      </c>
      <c r="C65" s="41"/>
      <c r="D65" s="41"/>
      <c r="E65" s="41"/>
      <c r="F65" s="26"/>
    </row>
    <row r="66" spans="1:6" ht="26.25">
      <c r="A66" s="11" t="s">
        <v>377</v>
      </c>
      <c r="B66" s="29" t="s">
        <v>105</v>
      </c>
      <c r="C66" s="41"/>
      <c r="D66" s="41"/>
      <c r="E66" s="41"/>
      <c r="F66" s="26"/>
    </row>
    <row r="67" spans="1:6" ht="26.25">
      <c r="A67" s="11" t="s">
        <v>378</v>
      </c>
      <c r="B67" s="29" t="s">
        <v>106</v>
      </c>
      <c r="C67" s="41"/>
      <c r="D67" s="41"/>
      <c r="E67" s="41"/>
      <c r="F67" s="26"/>
    </row>
    <row r="68" spans="1:6" ht="14.25">
      <c r="A68" s="11" t="s">
        <v>107</v>
      </c>
      <c r="B68" s="29" t="s">
        <v>108</v>
      </c>
      <c r="C68" s="41"/>
      <c r="D68" s="41"/>
      <c r="E68" s="41"/>
      <c r="F68" s="26"/>
    </row>
    <row r="69" spans="1:6" ht="14.25">
      <c r="A69" s="19" t="s">
        <v>109</v>
      </c>
      <c r="B69" s="29" t="s">
        <v>110</v>
      </c>
      <c r="C69" s="41"/>
      <c r="D69" s="41"/>
      <c r="E69" s="41"/>
      <c r="F69" s="26"/>
    </row>
    <row r="70" spans="1:6" ht="14.25">
      <c r="A70" s="11" t="s">
        <v>379</v>
      </c>
      <c r="B70" s="29" t="s">
        <v>111</v>
      </c>
      <c r="C70" s="41"/>
      <c r="D70" s="41"/>
      <c r="E70" s="41"/>
      <c r="F70" s="26"/>
    </row>
    <row r="71" spans="1:6" ht="14.25">
      <c r="A71" s="19" t="s">
        <v>558</v>
      </c>
      <c r="B71" s="29" t="s">
        <v>112</v>
      </c>
      <c r="C71" s="41"/>
      <c r="D71" s="41"/>
      <c r="E71" s="41"/>
      <c r="F71" s="26"/>
    </row>
    <row r="72" spans="1:6" ht="14.25">
      <c r="A72" s="19" t="s">
        <v>559</v>
      </c>
      <c r="B72" s="29" t="s">
        <v>112</v>
      </c>
      <c r="C72" s="41"/>
      <c r="D72" s="41"/>
      <c r="E72" s="41"/>
      <c r="F72" s="26"/>
    </row>
    <row r="73" spans="1:6" ht="14.25">
      <c r="A73" s="47" t="s">
        <v>347</v>
      </c>
      <c r="B73" s="50" t="s">
        <v>113</v>
      </c>
      <c r="C73" s="41"/>
      <c r="D73" s="41"/>
      <c r="E73" s="41"/>
      <c r="F73" s="26"/>
    </row>
    <row r="74" spans="1:6" ht="15">
      <c r="A74" s="54" t="s">
        <v>504</v>
      </c>
      <c r="B74" s="50"/>
      <c r="C74" s="41"/>
      <c r="D74" s="41"/>
      <c r="E74" s="41"/>
      <c r="F74" s="26"/>
    </row>
    <row r="75" spans="1:6" ht="14.25">
      <c r="A75" s="33" t="s">
        <v>114</v>
      </c>
      <c r="B75" s="29" t="s">
        <v>115</v>
      </c>
      <c r="C75" s="41"/>
      <c r="D75" s="41"/>
      <c r="E75" s="41"/>
      <c r="F75" s="26"/>
    </row>
    <row r="76" spans="1:6" ht="14.25">
      <c r="A76" s="33" t="s">
        <v>380</v>
      </c>
      <c r="B76" s="29" t="s">
        <v>116</v>
      </c>
      <c r="C76" s="41"/>
      <c r="D76" s="41"/>
      <c r="E76" s="41"/>
      <c r="F76" s="26"/>
    </row>
    <row r="77" spans="1:6" ht="14.25">
      <c r="A77" s="33" t="s">
        <v>117</v>
      </c>
      <c r="B77" s="29" t="s">
        <v>118</v>
      </c>
      <c r="C77" s="41"/>
      <c r="D77" s="41"/>
      <c r="E77" s="41"/>
      <c r="F77" s="26"/>
    </row>
    <row r="78" spans="1:6" ht="14.25">
      <c r="A78" s="33" t="s">
        <v>119</v>
      </c>
      <c r="B78" s="29" t="s">
        <v>120</v>
      </c>
      <c r="C78" s="41"/>
      <c r="D78" s="41"/>
      <c r="E78" s="41"/>
      <c r="F78" s="26"/>
    </row>
    <row r="79" spans="1:6" ht="14.25">
      <c r="A79" s="5" t="s">
        <v>121</v>
      </c>
      <c r="B79" s="29" t="s">
        <v>122</v>
      </c>
      <c r="C79" s="41"/>
      <c r="D79" s="41"/>
      <c r="E79" s="41"/>
      <c r="F79" s="26"/>
    </row>
    <row r="80" spans="1:6" ht="14.25">
      <c r="A80" s="5" t="s">
        <v>123</v>
      </c>
      <c r="B80" s="29" t="s">
        <v>124</v>
      </c>
      <c r="C80" s="41"/>
      <c r="D80" s="41"/>
      <c r="E80" s="41"/>
      <c r="F80" s="26"/>
    </row>
    <row r="81" spans="1:6" ht="14.25">
      <c r="A81" s="5" t="s">
        <v>125</v>
      </c>
      <c r="B81" s="29" t="s">
        <v>126</v>
      </c>
      <c r="C81" s="41"/>
      <c r="D81" s="41"/>
      <c r="E81" s="41"/>
      <c r="F81" s="26"/>
    </row>
    <row r="82" spans="1:6" ht="14.25">
      <c r="A82" s="48" t="s">
        <v>349</v>
      </c>
      <c r="B82" s="50" t="s">
        <v>127</v>
      </c>
      <c r="C82" s="41"/>
      <c r="D82" s="41"/>
      <c r="E82" s="41"/>
      <c r="F82" s="26"/>
    </row>
    <row r="83" spans="1:6" ht="14.25">
      <c r="A83" s="12" t="s">
        <v>128</v>
      </c>
      <c r="B83" s="29" t="s">
        <v>129</v>
      </c>
      <c r="C83" s="41"/>
      <c r="D83" s="41"/>
      <c r="E83" s="41"/>
      <c r="F83" s="26"/>
    </row>
    <row r="84" spans="1:6" ht="14.25">
      <c r="A84" s="12" t="s">
        <v>130</v>
      </c>
      <c r="B84" s="29" t="s">
        <v>131</v>
      </c>
      <c r="C84" s="41"/>
      <c r="D84" s="41"/>
      <c r="E84" s="41"/>
      <c r="F84" s="26"/>
    </row>
    <row r="85" spans="1:6" ht="14.25">
      <c r="A85" s="12" t="s">
        <v>132</v>
      </c>
      <c r="B85" s="29" t="s">
        <v>133</v>
      </c>
      <c r="C85" s="41"/>
      <c r="D85" s="41"/>
      <c r="E85" s="41"/>
      <c r="F85" s="26"/>
    </row>
    <row r="86" spans="1:6" ht="14.25">
      <c r="A86" s="12" t="s">
        <v>134</v>
      </c>
      <c r="B86" s="29" t="s">
        <v>135</v>
      </c>
      <c r="C86" s="41"/>
      <c r="D86" s="41"/>
      <c r="E86" s="41"/>
      <c r="F86" s="26"/>
    </row>
    <row r="87" spans="1:6" ht="14.25">
      <c r="A87" s="47" t="s">
        <v>350</v>
      </c>
      <c r="B87" s="50" t="s">
        <v>136</v>
      </c>
      <c r="C87" s="41"/>
      <c r="D87" s="41"/>
      <c r="E87" s="41"/>
      <c r="F87" s="26"/>
    </row>
    <row r="88" spans="1:6" ht="26.25">
      <c r="A88" s="12" t="s">
        <v>137</v>
      </c>
      <c r="B88" s="29" t="s">
        <v>138</v>
      </c>
      <c r="C88" s="41"/>
      <c r="D88" s="41"/>
      <c r="E88" s="41"/>
      <c r="F88" s="26"/>
    </row>
    <row r="89" spans="1:6" ht="26.25">
      <c r="A89" s="12" t="s">
        <v>381</v>
      </c>
      <c r="B89" s="29" t="s">
        <v>139</v>
      </c>
      <c r="C89" s="41"/>
      <c r="D89" s="41"/>
      <c r="E89" s="41"/>
      <c r="F89" s="26"/>
    </row>
    <row r="90" spans="1:6" ht="26.25">
      <c r="A90" s="12" t="s">
        <v>382</v>
      </c>
      <c r="B90" s="29" t="s">
        <v>140</v>
      </c>
      <c r="C90" s="41"/>
      <c r="D90" s="41"/>
      <c r="E90" s="41"/>
      <c r="F90" s="26"/>
    </row>
    <row r="91" spans="1:6" ht="14.25">
      <c r="A91" s="12" t="s">
        <v>383</v>
      </c>
      <c r="B91" s="29" t="s">
        <v>141</v>
      </c>
      <c r="C91" s="41"/>
      <c r="D91" s="41"/>
      <c r="E91" s="41"/>
      <c r="F91" s="26"/>
    </row>
    <row r="92" spans="1:6" ht="26.25">
      <c r="A92" s="12" t="s">
        <v>384</v>
      </c>
      <c r="B92" s="29" t="s">
        <v>142</v>
      </c>
      <c r="C92" s="41"/>
      <c r="D92" s="41"/>
      <c r="E92" s="41"/>
      <c r="F92" s="26"/>
    </row>
    <row r="93" spans="1:6" ht="26.25">
      <c r="A93" s="12" t="s">
        <v>385</v>
      </c>
      <c r="B93" s="29" t="s">
        <v>143</v>
      </c>
      <c r="C93" s="41"/>
      <c r="D93" s="41"/>
      <c r="E93" s="41"/>
      <c r="F93" s="26"/>
    </row>
    <row r="94" spans="1:6" ht="14.25">
      <c r="A94" s="12" t="s">
        <v>144</v>
      </c>
      <c r="B94" s="29" t="s">
        <v>145</v>
      </c>
      <c r="C94" s="41"/>
      <c r="D94" s="41"/>
      <c r="E94" s="41"/>
      <c r="F94" s="26"/>
    </row>
    <row r="95" spans="1:6" ht="14.25">
      <c r="A95" s="12" t="s">
        <v>386</v>
      </c>
      <c r="B95" s="29" t="s">
        <v>146</v>
      </c>
      <c r="C95" s="41"/>
      <c r="D95" s="41"/>
      <c r="E95" s="41"/>
      <c r="F95" s="26"/>
    </row>
    <row r="96" spans="1:6" ht="14.25">
      <c r="A96" s="47" t="s">
        <v>351</v>
      </c>
      <c r="B96" s="50" t="s">
        <v>147</v>
      </c>
      <c r="C96" s="41"/>
      <c r="D96" s="41"/>
      <c r="E96" s="41"/>
      <c r="F96" s="26"/>
    </row>
    <row r="97" spans="1:6" ht="15">
      <c r="A97" s="54" t="s">
        <v>503</v>
      </c>
      <c r="B97" s="50"/>
      <c r="C97" s="41"/>
      <c r="D97" s="41"/>
      <c r="E97" s="41"/>
      <c r="F97" s="26"/>
    </row>
    <row r="98" spans="1:6" ht="15">
      <c r="A98" s="34" t="s">
        <v>394</v>
      </c>
      <c r="B98" s="35" t="s">
        <v>148</v>
      </c>
      <c r="C98" s="41"/>
      <c r="E98" s="41"/>
      <c r="F98" s="26"/>
    </row>
    <row r="99" spans="1:25" ht="14.25">
      <c r="A99" s="12" t="s">
        <v>387</v>
      </c>
      <c r="B99" s="4" t="s">
        <v>149</v>
      </c>
      <c r="C99" s="12"/>
      <c r="D99" s="12"/>
      <c r="E99" s="12"/>
      <c r="F99" s="69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2"/>
      <c r="Y99" s="22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9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2"/>
      <c r="Y100" s="22"/>
    </row>
    <row r="101" spans="1:25" ht="14.25">
      <c r="A101" s="12" t="s">
        <v>388</v>
      </c>
      <c r="B101" s="4" t="s">
        <v>152</v>
      </c>
      <c r="C101" s="12"/>
      <c r="D101" s="12"/>
      <c r="E101" s="12"/>
      <c r="F101" s="69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2"/>
      <c r="Y101" s="22"/>
    </row>
    <row r="102" spans="1:25" ht="14.25">
      <c r="A102" s="14" t="s">
        <v>356</v>
      </c>
      <c r="B102" s="6" t="s">
        <v>153</v>
      </c>
      <c r="C102" s="14"/>
      <c r="D102" s="14"/>
      <c r="E102" s="14"/>
      <c r="F102" s="70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2"/>
      <c r="Y102" s="22"/>
    </row>
    <row r="103" spans="1:25" ht="14.25">
      <c r="A103" s="36" t="s">
        <v>389</v>
      </c>
      <c r="B103" s="4" t="s">
        <v>154</v>
      </c>
      <c r="C103" s="36"/>
      <c r="D103" s="36"/>
      <c r="E103" s="36"/>
      <c r="F103" s="71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2"/>
      <c r="Y103" s="22"/>
    </row>
    <row r="104" spans="1:25" ht="14.25">
      <c r="A104" s="36" t="s">
        <v>359</v>
      </c>
      <c r="B104" s="4" t="s">
        <v>155</v>
      </c>
      <c r="C104" s="36"/>
      <c r="D104" s="36"/>
      <c r="E104" s="36"/>
      <c r="F104" s="71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2"/>
      <c r="Y104" s="22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9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2"/>
      <c r="Y105" s="22"/>
    </row>
    <row r="106" spans="1:25" ht="14.25">
      <c r="A106" s="12" t="s">
        <v>390</v>
      </c>
      <c r="B106" s="4" t="s">
        <v>158</v>
      </c>
      <c r="C106" s="12"/>
      <c r="D106" s="12"/>
      <c r="E106" s="12"/>
      <c r="F106" s="69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2"/>
      <c r="Y106" s="22"/>
    </row>
    <row r="107" spans="1:25" ht="14.25">
      <c r="A107" s="13" t="s">
        <v>357</v>
      </c>
      <c r="B107" s="6" t="s">
        <v>159</v>
      </c>
      <c r="C107" s="13"/>
      <c r="D107" s="13"/>
      <c r="E107" s="13"/>
      <c r="F107" s="7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2"/>
      <c r="Y107" s="22"/>
    </row>
    <row r="108" spans="1:25" ht="14.25">
      <c r="A108" s="36" t="s">
        <v>160</v>
      </c>
      <c r="B108" s="4" t="s">
        <v>161</v>
      </c>
      <c r="C108" s="36"/>
      <c r="D108" s="36"/>
      <c r="E108" s="36"/>
      <c r="F108" s="7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2"/>
      <c r="Y108" s="22"/>
    </row>
    <row r="109" spans="1:25" ht="14.25">
      <c r="A109" s="36" t="s">
        <v>162</v>
      </c>
      <c r="B109" s="4" t="s">
        <v>163</v>
      </c>
      <c r="C109" s="36"/>
      <c r="D109" s="36"/>
      <c r="E109" s="36"/>
      <c r="F109" s="71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2"/>
      <c r="Y109" s="22"/>
    </row>
    <row r="110" spans="1:25" ht="14.25">
      <c r="A110" s="13" t="s">
        <v>164</v>
      </c>
      <c r="B110" s="6" t="s">
        <v>165</v>
      </c>
      <c r="C110" s="36"/>
      <c r="D110" s="36"/>
      <c r="E110" s="36"/>
      <c r="F110" s="71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2"/>
      <c r="Y110" s="22"/>
    </row>
    <row r="111" spans="1:25" ht="14.25">
      <c r="A111" s="36" t="s">
        <v>166</v>
      </c>
      <c r="B111" s="4" t="s">
        <v>167</v>
      </c>
      <c r="C111" s="36"/>
      <c r="D111" s="36"/>
      <c r="E111" s="36"/>
      <c r="F111" s="7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2"/>
      <c r="Y111" s="22"/>
    </row>
    <row r="112" spans="1:25" ht="14.25">
      <c r="A112" s="36" t="s">
        <v>168</v>
      </c>
      <c r="B112" s="4" t="s">
        <v>169</v>
      </c>
      <c r="C112" s="36"/>
      <c r="D112" s="36"/>
      <c r="E112" s="36"/>
      <c r="F112" s="71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2"/>
      <c r="Y112" s="22"/>
    </row>
    <row r="113" spans="1:25" ht="14.25">
      <c r="A113" s="36" t="s">
        <v>170</v>
      </c>
      <c r="B113" s="4" t="s">
        <v>171</v>
      </c>
      <c r="C113" s="36"/>
      <c r="D113" s="36"/>
      <c r="E113" s="36"/>
      <c r="F113" s="71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2"/>
      <c r="Y113" s="22"/>
    </row>
    <row r="114" spans="1:25" ht="14.25">
      <c r="A114" s="37" t="s">
        <v>358</v>
      </c>
      <c r="B114" s="38" t="s">
        <v>172</v>
      </c>
      <c r="C114" s="13"/>
      <c r="D114" s="13"/>
      <c r="E114" s="13"/>
      <c r="F114" s="7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2"/>
      <c r="Y114" s="22"/>
    </row>
    <row r="115" spans="1:25" ht="14.25">
      <c r="A115" s="36" t="s">
        <v>173</v>
      </c>
      <c r="B115" s="4" t="s">
        <v>174</v>
      </c>
      <c r="C115" s="36"/>
      <c r="D115" s="36"/>
      <c r="E115" s="36"/>
      <c r="F115" s="71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2"/>
      <c r="Y115" s="22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9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2"/>
      <c r="Y116" s="22"/>
    </row>
    <row r="117" spans="1:25" ht="14.25">
      <c r="A117" s="36" t="s">
        <v>391</v>
      </c>
      <c r="B117" s="4" t="s">
        <v>177</v>
      </c>
      <c r="C117" s="36"/>
      <c r="D117" s="36"/>
      <c r="E117" s="36"/>
      <c r="F117" s="7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2"/>
      <c r="Y117" s="22"/>
    </row>
    <row r="118" spans="1:25" ht="14.25">
      <c r="A118" s="36" t="s">
        <v>360</v>
      </c>
      <c r="B118" s="4" t="s">
        <v>178</v>
      </c>
      <c r="C118" s="36"/>
      <c r="D118" s="36"/>
      <c r="E118" s="36"/>
      <c r="F118" s="71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2"/>
      <c r="Y118" s="22"/>
    </row>
    <row r="119" spans="1:25" ht="14.25">
      <c r="A119" s="37" t="s">
        <v>361</v>
      </c>
      <c r="B119" s="38" t="s">
        <v>179</v>
      </c>
      <c r="C119" s="13"/>
      <c r="D119" s="13"/>
      <c r="E119" s="13"/>
      <c r="F119" s="7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2"/>
      <c r="Y119" s="22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2"/>
      <c r="Y120" s="22"/>
    </row>
    <row r="121" spans="1:25" ht="15">
      <c r="A121" s="39" t="s">
        <v>395</v>
      </c>
      <c r="B121" s="40" t="s">
        <v>182</v>
      </c>
      <c r="C121" s="13"/>
      <c r="D121" s="13"/>
      <c r="E121" s="13"/>
      <c r="F121" s="7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2"/>
      <c r="Y121" s="22"/>
    </row>
    <row r="122" spans="1:25" ht="15">
      <c r="A122" s="43" t="s">
        <v>431</v>
      </c>
      <c r="B122" s="44"/>
      <c r="C122" s="41"/>
      <c r="D122" s="26"/>
      <c r="E122" s="41"/>
      <c r="F122" s="26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2:25" ht="14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2:25" ht="14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2:25" ht="14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2:25" ht="14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2:25" ht="14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2:25" ht="14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2:25" ht="14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2:25" ht="14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2:25" ht="14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2:25" ht="14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2:25" ht="14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2:25" ht="14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2:25" ht="14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2:25" ht="14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2:25" ht="14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2:25" ht="14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2:25" ht="14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2:25" ht="14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2:25" ht="14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2:25" ht="14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2:25" ht="14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2:25" ht="14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2:25" ht="14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2:25" ht="14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2:25" ht="14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2:25" ht="14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2:25" ht="14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2:25" ht="14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2:25" ht="14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2:25" ht="14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2:25" ht="14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2:25" ht="14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2:25" ht="14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2:25" ht="14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2:25" ht="14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2:25" ht="14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2:25" ht="14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2:25" ht="14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2:25" ht="14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2:25" ht="14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2:25" ht="14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2:25" ht="14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2:25" ht="14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2:25" ht="14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2:25" ht="14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2:25" ht="14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2:25" ht="14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2:25" ht="14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2:25" ht="14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73">
      <selection activeCell="D3" sqref="D3"/>
    </sheetView>
  </sheetViews>
  <sheetFormatPr defaultColWidth="9.140625" defaultRowHeight="15"/>
  <cols>
    <col min="1" max="1" width="85.140625" style="0" customWidth="1"/>
    <col min="3" max="3" width="13.8515625" style="0" customWidth="1"/>
    <col min="4" max="4" width="12.28125" style="0" customWidth="1"/>
    <col min="5" max="5" width="12.00390625" style="0" customWidth="1"/>
    <col min="6" max="6" width="14.00390625" style="0" customWidth="1"/>
  </cols>
  <sheetData>
    <row r="1" spans="1:6" ht="24" customHeight="1">
      <c r="A1" s="198" t="s">
        <v>731</v>
      </c>
      <c r="B1" s="202"/>
      <c r="C1" s="202"/>
      <c r="D1" s="202"/>
      <c r="E1" s="202"/>
      <c r="F1" s="201"/>
    </row>
    <row r="2" spans="1:8" ht="24" customHeight="1">
      <c r="A2" s="199" t="s">
        <v>591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3" t="s">
        <v>566</v>
      </c>
    </row>
    <row r="5" spans="1:6" ht="27">
      <c r="A5" s="1" t="s">
        <v>11</v>
      </c>
      <c r="B5" s="2" t="s">
        <v>10</v>
      </c>
      <c r="C5" s="88" t="s">
        <v>5</v>
      </c>
      <c r="D5" s="88" t="s">
        <v>571</v>
      </c>
      <c r="E5" s="56"/>
      <c r="F5" s="68" t="s">
        <v>3</v>
      </c>
    </row>
    <row r="6" spans="1:6" ht="15" customHeight="1">
      <c r="A6" s="30" t="s">
        <v>183</v>
      </c>
      <c r="B6" s="5" t="s">
        <v>184</v>
      </c>
      <c r="C6" s="95">
        <f>'[11]2.1 melléklet'!$F$5</f>
        <v>174838746</v>
      </c>
      <c r="D6" s="95"/>
      <c r="E6" s="95"/>
      <c r="F6" s="95">
        <f>SUM(C6:E6)</f>
        <v>174838746</v>
      </c>
    </row>
    <row r="7" spans="1:6" ht="15" customHeight="1">
      <c r="A7" s="4" t="s">
        <v>185</v>
      </c>
      <c r="B7" s="5" t="s">
        <v>186</v>
      </c>
      <c r="C7" s="95">
        <f>'[11]2.1 melléklet'!$C$6</f>
        <v>48045150</v>
      </c>
      <c r="D7" s="95"/>
      <c r="E7" s="95"/>
      <c r="F7" s="95">
        <f aca="true" t="shared" si="0" ref="F7:F70">SUM(C7:E7)</f>
        <v>48045150</v>
      </c>
    </row>
    <row r="8" spans="1:6" ht="15" customHeight="1">
      <c r="A8" s="4" t="s">
        <v>187</v>
      </c>
      <c r="B8" s="5" t="s">
        <v>188</v>
      </c>
      <c r="C8" s="95">
        <f>'[11]2.1 melléklet'!$C$7</f>
        <v>94539210</v>
      </c>
      <c r="D8" s="95"/>
      <c r="E8" s="95"/>
      <c r="F8" s="95">
        <f t="shared" si="0"/>
        <v>94539210</v>
      </c>
    </row>
    <row r="9" spans="1:6" ht="15" customHeight="1">
      <c r="A9" s="4" t="s">
        <v>189</v>
      </c>
      <c r="B9" s="5" t="s">
        <v>190</v>
      </c>
      <c r="C9" s="95">
        <f>'[11]2.1 melléklet'!$C$8</f>
        <v>3362688</v>
      </c>
      <c r="D9" s="95"/>
      <c r="E9" s="95"/>
      <c r="F9" s="95">
        <f t="shared" si="0"/>
        <v>3362688</v>
      </c>
    </row>
    <row r="10" spans="1:6" ht="15" customHeight="1">
      <c r="A10" s="4" t="s">
        <v>191</v>
      </c>
      <c r="B10" s="5" t="s">
        <v>192</v>
      </c>
      <c r="C10" s="95"/>
      <c r="D10" s="95"/>
      <c r="E10" s="95"/>
      <c r="F10" s="95">
        <f t="shared" si="0"/>
        <v>0</v>
      </c>
    </row>
    <row r="11" spans="1:6" ht="15" customHeight="1">
      <c r="A11" s="4" t="s">
        <v>193</v>
      </c>
      <c r="B11" s="5" t="s">
        <v>194</v>
      </c>
      <c r="C11" s="95"/>
      <c r="D11" s="95"/>
      <c r="E11" s="95"/>
      <c r="F11" s="95">
        <f t="shared" si="0"/>
        <v>0</v>
      </c>
    </row>
    <row r="12" spans="1:6" ht="15" customHeight="1">
      <c r="A12" s="6" t="s">
        <v>433</v>
      </c>
      <c r="B12" s="7" t="s">
        <v>195</v>
      </c>
      <c r="C12" s="102">
        <f>SUM(C6:C11)</f>
        <v>320785794</v>
      </c>
      <c r="D12" s="102"/>
      <c r="E12" s="102"/>
      <c r="F12" s="102">
        <f t="shared" si="0"/>
        <v>320785794</v>
      </c>
    </row>
    <row r="13" spans="1:6" ht="15" customHeight="1">
      <c r="A13" s="4" t="s">
        <v>196</v>
      </c>
      <c r="B13" s="5" t="s">
        <v>197</v>
      </c>
      <c r="C13" s="95"/>
      <c r="D13" s="95"/>
      <c r="E13" s="95"/>
      <c r="F13" s="95">
        <f t="shared" si="0"/>
        <v>0</v>
      </c>
    </row>
    <row r="14" spans="1:6" ht="15" customHeight="1">
      <c r="A14" s="4" t="s">
        <v>198</v>
      </c>
      <c r="B14" s="5" t="s">
        <v>199</v>
      </c>
      <c r="C14" s="95"/>
      <c r="D14" s="95"/>
      <c r="E14" s="95"/>
      <c r="F14" s="95">
        <f t="shared" si="0"/>
        <v>0</v>
      </c>
    </row>
    <row r="15" spans="1:6" ht="15" customHeight="1">
      <c r="A15" s="4" t="s">
        <v>396</v>
      </c>
      <c r="B15" s="5" t="s">
        <v>200</v>
      </c>
      <c r="C15" s="95"/>
      <c r="D15" s="95"/>
      <c r="E15" s="95"/>
      <c r="F15" s="95">
        <f t="shared" si="0"/>
        <v>0</v>
      </c>
    </row>
    <row r="16" spans="1:6" ht="15" customHeight="1">
      <c r="A16" s="4" t="s">
        <v>397</v>
      </c>
      <c r="B16" s="5" t="s">
        <v>201</v>
      </c>
      <c r="C16" s="95"/>
      <c r="D16" s="95"/>
      <c r="E16" s="95"/>
      <c r="F16" s="95">
        <f t="shared" si="0"/>
        <v>0</v>
      </c>
    </row>
    <row r="17" spans="1:6" ht="15" customHeight="1">
      <c r="A17" s="4" t="s">
        <v>398</v>
      </c>
      <c r="B17" s="5" t="s">
        <v>202</v>
      </c>
      <c r="C17" s="95">
        <f>'[11]2.1 melléklet'!$C$16</f>
        <v>7000000</v>
      </c>
      <c r="D17" s="95"/>
      <c r="E17" s="95"/>
      <c r="F17" s="95">
        <f t="shared" si="0"/>
        <v>7000000</v>
      </c>
    </row>
    <row r="18" spans="1:6" ht="15" customHeight="1">
      <c r="A18" s="38" t="s">
        <v>434</v>
      </c>
      <c r="B18" s="48" t="s">
        <v>203</v>
      </c>
      <c r="C18" s="102">
        <f>SUM(C12:C17)</f>
        <v>327785794</v>
      </c>
      <c r="D18" s="102"/>
      <c r="E18" s="102"/>
      <c r="F18" s="102">
        <f t="shared" si="0"/>
        <v>327785794</v>
      </c>
    </row>
    <row r="19" spans="1:6" ht="15" customHeight="1">
      <c r="A19" s="4" t="s">
        <v>402</v>
      </c>
      <c r="B19" s="5" t="s">
        <v>212</v>
      </c>
      <c r="C19" s="95"/>
      <c r="D19" s="95"/>
      <c r="E19" s="95"/>
      <c r="F19" s="95">
        <f t="shared" si="0"/>
        <v>0</v>
      </c>
    </row>
    <row r="20" spans="1:6" ht="15" customHeight="1">
      <c r="A20" s="4" t="s">
        <v>403</v>
      </c>
      <c r="B20" s="5" t="s">
        <v>213</v>
      </c>
      <c r="C20" s="95"/>
      <c r="D20" s="95"/>
      <c r="E20" s="95"/>
      <c r="F20" s="95">
        <f t="shared" si="0"/>
        <v>0</v>
      </c>
    </row>
    <row r="21" spans="1:6" ht="15" customHeight="1">
      <c r="A21" s="6" t="s">
        <v>436</v>
      </c>
      <c r="B21" s="7" t="s">
        <v>214</v>
      </c>
      <c r="C21" s="95">
        <f>SUM(C19:C20)</f>
        <v>0</v>
      </c>
      <c r="D21" s="95"/>
      <c r="E21" s="95"/>
      <c r="F21" s="95">
        <f t="shared" si="0"/>
        <v>0</v>
      </c>
    </row>
    <row r="22" spans="1:6" ht="15" customHeight="1">
      <c r="A22" s="4" t="s">
        <v>404</v>
      </c>
      <c r="B22" s="5" t="s">
        <v>215</v>
      </c>
      <c r="C22" s="95"/>
      <c r="D22" s="95"/>
      <c r="E22" s="95"/>
      <c r="F22" s="95">
        <f t="shared" si="0"/>
        <v>0</v>
      </c>
    </row>
    <row r="23" spans="1:6" ht="15" customHeight="1">
      <c r="A23" s="4" t="s">
        <v>405</v>
      </c>
      <c r="B23" s="5" t="s">
        <v>216</v>
      </c>
      <c r="C23" s="95"/>
      <c r="D23" s="95"/>
      <c r="E23" s="95"/>
      <c r="F23" s="95">
        <f t="shared" si="0"/>
        <v>0</v>
      </c>
    </row>
    <row r="24" spans="1:6" ht="15" customHeight="1">
      <c r="A24" s="4" t="s">
        <v>406</v>
      </c>
      <c r="B24" s="5" t="s">
        <v>217</v>
      </c>
      <c r="C24" s="95">
        <f>'[11]2.1 melléklet'!$F$23</f>
        <v>133000000</v>
      </c>
      <c r="D24" s="95"/>
      <c r="E24" s="95"/>
      <c r="F24" s="95">
        <f t="shared" si="0"/>
        <v>133000000</v>
      </c>
    </row>
    <row r="25" spans="1:6" ht="15" customHeight="1">
      <c r="A25" s="4" t="s">
        <v>407</v>
      </c>
      <c r="B25" s="5" t="s">
        <v>218</v>
      </c>
      <c r="C25" s="95">
        <f>'[11]2.1 melléklet'!$F$24</f>
        <v>75000000</v>
      </c>
      <c r="D25" s="95"/>
      <c r="E25" s="95"/>
      <c r="F25" s="95">
        <f t="shared" si="0"/>
        <v>75000000</v>
      </c>
    </row>
    <row r="26" spans="1:6" ht="15" customHeight="1">
      <c r="A26" s="4" t="s">
        <v>408</v>
      </c>
      <c r="B26" s="5" t="s">
        <v>221</v>
      </c>
      <c r="C26" s="95">
        <f>'[11]2.1 melléklet'!$F$25</f>
        <v>36000000</v>
      </c>
      <c r="D26" s="95"/>
      <c r="E26" s="95"/>
      <c r="F26" s="95">
        <f t="shared" si="0"/>
        <v>36000000</v>
      </c>
    </row>
    <row r="27" spans="1:6" ht="15" customHeight="1">
      <c r="A27" s="4" t="s">
        <v>222</v>
      </c>
      <c r="B27" s="5" t="s">
        <v>223</v>
      </c>
      <c r="C27" s="95"/>
      <c r="D27" s="95"/>
      <c r="E27" s="95"/>
      <c r="F27" s="95">
        <f t="shared" si="0"/>
        <v>0</v>
      </c>
    </row>
    <row r="28" spans="1:6" ht="15" customHeight="1">
      <c r="A28" s="4" t="s">
        <v>409</v>
      </c>
      <c r="B28" s="5" t="s">
        <v>224</v>
      </c>
      <c r="C28" s="95">
        <f>'[11]2.1 melléklet'!$F$27</f>
        <v>8000000</v>
      </c>
      <c r="D28" s="95"/>
      <c r="E28" s="95"/>
      <c r="F28" s="95">
        <f t="shared" si="0"/>
        <v>8000000</v>
      </c>
    </row>
    <row r="29" spans="1:6" ht="15" customHeight="1">
      <c r="A29" s="4" t="s">
        <v>410</v>
      </c>
      <c r="B29" s="5" t="s">
        <v>229</v>
      </c>
      <c r="C29" s="95"/>
      <c r="D29" s="95"/>
      <c r="E29" s="95"/>
      <c r="F29" s="95">
        <f t="shared" si="0"/>
        <v>0</v>
      </c>
    </row>
    <row r="30" spans="1:6" ht="15" customHeight="1">
      <c r="A30" s="6" t="s">
        <v>437</v>
      </c>
      <c r="B30" s="7" t="s">
        <v>232</v>
      </c>
      <c r="C30" s="102">
        <f>SUM(C25:C29)</f>
        <v>119000000</v>
      </c>
      <c r="D30" s="102"/>
      <c r="E30" s="102"/>
      <c r="F30" s="102">
        <f t="shared" si="0"/>
        <v>119000000</v>
      </c>
    </row>
    <row r="31" spans="1:6" ht="15" customHeight="1">
      <c r="A31" s="4" t="s">
        <v>411</v>
      </c>
      <c r="B31" s="5" t="s">
        <v>233</v>
      </c>
      <c r="C31" s="95">
        <f>'[6]2.1 melléklet'!$F$30+'[7]2.4 hivatal'!$E$31</f>
        <v>0</v>
      </c>
      <c r="D31" s="95"/>
      <c r="E31" s="95"/>
      <c r="F31" s="95">
        <f t="shared" si="0"/>
        <v>0</v>
      </c>
    </row>
    <row r="32" spans="1:6" ht="15" customHeight="1">
      <c r="A32" s="38" t="s">
        <v>438</v>
      </c>
      <c r="B32" s="48" t="s">
        <v>234</v>
      </c>
      <c r="C32" s="102">
        <f>SUM(C21:C24,C30:C31)</f>
        <v>252000000</v>
      </c>
      <c r="D32" s="102"/>
      <c r="E32" s="102"/>
      <c r="F32" s="102">
        <f t="shared" si="0"/>
        <v>252000000</v>
      </c>
    </row>
    <row r="33" spans="1:6" ht="15" customHeight="1">
      <c r="A33" s="12" t="s">
        <v>235</v>
      </c>
      <c r="B33" s="5" t="s">
        <v>236</v>
      </c>
      <c r="C33" s="95"/>
      <c r="D33" s="95"/>
      <c r="E33" s="95"/>
      <c r="F33" s="95">
        <f t="shared" si="0"/>
        <v>0</v>
      </c>
    </row>
    <row r="34" spans="1:6" ht="15" customHeight="1">
      <c r="A34" s="12" t="s">
        <v>412</v>
      </c>
      <c r="B34" s="5" t="s">
        <v>237</v>
      </c>
      <c r="C34" s="95">
        <f>'[9]2.4 hivatal'!$E$34+'[10]2.2 melléklet'!$H$34+'[11]2.1 melléklet'!$F$33+'[12]2.3 vágó'!$H$34</f>
        <v>75000000</v>
      </c>
      <c r="D34" s="95"/>
      <c r="E34" s="95"/>
      <c r="F34" s="95">
        <f t="shared" si="0"/>
        <v>75000000</v>
      </c>
    </row>
    <row r="35" spans="1:6" ht="15" customHeight="1">
      <c r="A35" s="12" t="s">
        <v>413</v>
      </c>
      <c r="B35" s="5" t="s">
        <v>238</v>
      </c>
      <c r="C35" s="95">
        <f>'[9]2.4 hivatal'!$E$35+'[10]2.2 melléklet'!$H$35+'[11]2.1 melléklet'!$F$34+'[12]2.3 vágó'!$H$35</f>
        <v>2300000</v>
      </c>
      <c r="D35" s="95"/>
      <c r="E35" s="95"/>
      <c r="F35" s="95">
        <f t="shared" si="0"/>
        <v>2300000</v>
      </c>
    </row>
    <row r="36" spans="1:6" ht="15" customHeight="1">
      <c r="A36" s="12" t="s">
        <v>414</v>
      </c>
      <c r="B36" s="5" t="s">
        <v>239</v>
      </c>
      <c r="C36" s="95">
        <f>'[11]2.1 melléklet'!$F$35</f>
        <v>3000000</v>
      </c>
      <c r="D36" s="95"/>
      <c r="E36" s="95"/>
      <c r="F36" s="95">
        <f t="shared" si="0"/>
        <v>3000000</v>
      </c>
    </row>
    <row r="37" spans="1:6" ht="15" customHeight="1">
      <c r="A37" s="12" t="s">
        <v>240</v>
      </c>
      <c r="B37" s="5" t="s">
        <v>241</v>
      </c>
      <c r="C37" s="95"/>
      <c r="D37" s="95"/>
      <c r="E37" s="95"/>
      <c r="F37" s="95">
        <f t="shared" si="0"/>
        <v>0</v>
      </c>
    </row>
    <row r="38" spans="1:6" ht="15" customHeight="1">
      <c r="A38" s="12" t="s">
        <v>242</v>
      </c>
      <c r="B38" s="5" t="s">
        <v>243</v>
      </c>
      <c r="C38" s="95">
        <f>'[9]2.4 hivatal'!$E$38+'[10]2.2 melléklet'!$H$38+'[11]2.1 melléklet'!$F$37+'[12]2.3 vágó'!$H$38</f>
        <v>16660000.000000002</v>
      </c>
      <c r="D38" s="95"/>
      <c r="E38" s="95"/>
      <c r="F38" s="95">
        <f t="shared" si="0"/>
        <v>16660000.000000002</v>
      </c>
    </row>
    <row r="39" spans="1:6" ht="15" customHeight="1">
      <c r="A39" s="12" t="s">
        <v>244</v>
      </c>
      <c r="B39" s="5" t="s">
        <v>245</v>
      </c>
      <c r="C39" s="95"/>
      <c r="D39" s="95"/>
      <c r="E39" s="95"/>
      <c r="F39" s="95">
        <f t="shared" si="0"/>
        <v>0</v>
      </c>
    </row>
    <row r="40" spans="1:6" ht="15" customHeight="1">
      <c r="A40" s="12" t="s">
        <v>415</v>
      </c>
      <c r="B40" s="5" t="s">
        <v>246</v>
      </c>
      <c r="C40" s="95">
        <f>'[9]2.4 hivatal'!$E$40+'[10]2.2 melléklet'!$H$40+'[11]2.1 melléklet'!$F$39+'[12]2.3 vágó'!$H$40</f>
        <v>20000</v>
      </c>
      <c r="D40" s="95"/>
      <c r="E40" s="95"/>
      <c r="F40" s="95">
        <f t="shared" si="0"/>
        <v>20000</v>
      </c>
    </row>
    <row r="41" spans="1:6" ht="15" customHeight="1">
      <c r="A41" s="12" t="s">
        <v>416</v>
      </c>
      <c r="B41" s="5" t="s">
        <v>247</v>
      </c>
      <c r="C41" s="95"/>
      <c r="D41" s="95"/>
      <c r="E41" s="95"/>
      <c r="F41" s="95">
        <f t="shared" si="0"/>
        <v>0</v>
      </c>
    </row>
    <row r="42" spans="1:6" ht="15" customHeight="1">
      <c r="A42" s="12" t="s">
        <v>417</v>
      </c>
      <c r="B42" s="5" t="s">
        <v>248</v>
      </c>
      <c r="C42" s="95">
        <f>'[9]2.4 hivatal'!$E$42+'[10]2.2 melléklet'!$H$42+'[11]2.1 melléklet'!$F$41+'[12]2.3 vágó'!$H$42</f>
        <v>100000</v>
      </c>
      <c r="D42" s="95"/>
      <c r="E42" s="95"/>
      <c r="F42" s="95">
        <f t="shared" si="0"/>
        <v>100000</v>
      </c>
    </row>
    <row r="43" spans="1:6" ht="15" customHeight="1">
      <c r="A43" s="47" t="s">
        <v>439</v>
      </c>
      <c r="B43" s="48" t="s">
        <v>249</v>
      </c>
      <c r="C43" s="102">
        <f>SUM(C33:C42)</f>
        <v>97080000</v>
      </c>
      <c r="D43" s="102"/>
      <c r="E43" s="102"/>
      <c r="F43" s="102">
        <f t="shared" si="0"/>
        <v>97080000</v>
      </c>
    </row>
    <row r="44" spans="1:6" ht="15" customHeight="1">
      <c r="A44" s="12" t="s">
        <v>258</v>
      </c>
      <c r="B44" s="5" t="s">
        <v>259</v>
      </c>
      <c r="C44" s="95"/>
      <c r="D44" s="95"/>
      <c r="E44" s="95"/>
      <c r="F44" s="95">
        <f t="shared" si="0"/>
        <v>0</v>
      </c>
    </row>
    <row r="45" spans="1:6" ht="15" customHeight="1">
      <c r="A45" s="4" t="s">
        <v>421</v>
      </c>
      <c r="B45" s="5" t="s">
        <v>260</v>
      </c>
      <c r="C45" s="95"/>
      <c r="D45" s="95"/>
      <c r="E45" s="95"/>
      <c r="F45" s="95">
        <f t="shared" si="0"/>
        <v>0</v>
      </c>
    </row>
    <row r="46" spans="1:6" ht="15" customHeight="1">
      <c r="A46" s="12" t="s">
        <v>422</v>
      </c>
      <c r="B46" s="5" t="s">
        <v>261</v>
      </c>
      <c r="C46" s="95"/>
      <c r="D46" s="95"/>
      <c r="E46" s="95"/>
      <c r="F46" s="95">
        <f t="shared" si="0"/>
        <v>0</v>
      </c>
    </row>
    <row r="47" spans="1:6" ht="15" customHeight="1">
      <c r="A47" s="38" t="s">
        <v>441</v>
      </c>
      <c r="B47" s="48" t="s">
        <v>262</v>
      </c>
      <c r="C47" s="102">
        <f>SUM(C44:C46)</f>
        <v>0</v>
      </c>
      <c r="D47" s="102"/>
      <c r="E47" s="102"/>
      <c r="F47" s="102">
        <f t="shared" si="0"/>
        <v>0</v>
      </c>
    </row>
    <row r="48" spans="1:6" ht="15" customHeight="1">
      <c r="A48" s="54" t="s">
        <v>504</v>
      </c>
      <c r="B48" s="59"/>
      <c r="C48" s="95"/>
      <c r="D48" s="95"/>
      <c r="E48" s="95"/>
      <c r="F48" s="95">
        <f t="shared" si="0"/>
        <v>0</v>
      </c>
    </row>
    <row r="49" spans="1:6" ht="15" customHeight="1">
      <c r="A49" s="4" t="s">
        <v>204</v>
      </c>
      <c r="B49" s="5" t="s">
        <v>205</v>
      </c>
      <c r="C49" s="95">
        <f>'[8]2.1 melléklet'!$C$48</f>
        <v>0</v>
      </c>
      <c r="D49" s="95"/>
      <c r="E49" s="95"/>
      <c r="F49" s="95">
        <f t="shared" si="0"/>
        <v>0</v>
      </c>
    </row>
    <row r="50" spans="1:6" ht="15" customHeight="1">
      <c r="A50" s="4" t="s">
        <v>206</v>
      </c>
      <c r="B50" s="5" t="s">
        <v>207</v>
      </c>
      <c r="C50" s="95"/>
      <c r="D50" s="95"/>
      <c r="E50" s="95"/>
      <c r="F50" s="95">
        <f t="shared" si="0"/>
        <v>0</v>
      </c>
    </row>
    <row r="51" spans="1:6" ht="15" customHeight="1">
      <c r="A51" s="4" t="s">
        <v>399</v>
      </c>
      <c r="B51" s="5" t="s">
        <v>208</v>
      </c>
      <c r="C51" s="95"/>
      <c r="D51" s="95"/>
      <c r="E51" s="95"/>
      <c r="F51" s="95">
        <f t="shared" si="0"/>
        <v>0</v>
      </c>
    </row>
    <row r="52" spans="1:6" ht="15" customHeight="1">
      <c r="A52" s="4" t="s">
        <v>400</v>
      </c>
      <c r="B52" s="5" t="s">
        <v>209</v>
      </c>
      <c r="C52" s="95"/>
      <c r="D52" s="95"/>
      <c r="E52" s="95"/>
      <c r="F52" s="95">
        <f t="shared" si="0"/>
        <v>0</v>
      </c>
    </row>
    <row r="53" spans="1:6" ht="15" customHeight="1">
      <c r="A53" s="4" t="s">
        <v>401</v>
      </c>
      <c r="B53" s="5" t="s">
        <v>210</v>
      </c>
      <c r="C53" s="95">
        <f>'[11]2.1 melléklet'!$F$52+'[12]2.3 vágó'!$H$53</f>
        <v>0</v>
      </c>
      <c r="D53" s="95"/>
      <c r="E53" s="95"/>
      <c r="F53" s="95">
        <f t="shared" si="0"/>
        <v>0</v>
      </c>
    </row>
    <row r="54" spans="1:6" ht="15" customHeight="1">
      <c r="A54" s="38" t="s">
        <v>435</v>
      </c>
      <c r="B54" s="48" t="s">
        <v>211</v>
      </c>
      <c r="C54" s="102">
        <f>SUM(C49:C53)</f>
        <v>0</v>
      </c>
      <c r="D54" s="102"/>
      <c r="E54" s="102"/>
      <c r="F54" s="102">
        <f t="shared" si="0"/>
        <v>0</v>
      </c>
    </row>
    <row r="55" spans="1:6" ht="15" customHeight="1">
      <c r="A55" s="12" t="s">
        <v>418</v>
      </c>
      <c r="B55" s="5" t="s">
        <v>250</v>
      </c>
      <c r="C55" s="95"/>
      <c r="D55" s="95"/>
      <c r="E55" s="95"/>
      <c r="F55" s="95">
        <f t="shared" si="0"/>
        <v>0</v>
      </c>
    </row>
    <row r="56" spans="1:6" ht="15" customHeight="1">
      <c r="A56" s="12" t="s">
        <v>419</v>
      </c>
      <c r="B56" s="5" t="s">
        <v>251</v>
      </c>
      <c r="C56" s="95">
        <f>'[11]2.1 melléklet'!$F$55</f>
        <v>15000000</v>
      </c>
      <c r="D56" s="95"/>
      <c r="E56" s="95"/>
      <c r="F56" s="95">
        <f t="shared" si="0"/>
        <v>15000000</v>
      </c>
    </row>
    <row r="57" spans="1:6" ht="15" customHeight="1">
      <c r="A57" s="12" t="s">
        <v>252</v>
      </c>
      <c r="B57" s="5" t="s">
        <v>253</v>
      </c>
      <c r="C57" s="95"/>
      <c r="D57" s="95"/>
      <c r="E57" s="95"/>
      <c r="F57" s="95">
        <f t="shared" si="0"/>
        <v>0</v>
      </c>
    </row>
    <row r="58" spans="1:6" ht="15" customHeight="1">
      <c r="A58" s="12" t="s">
        <v>420</v>
      </c>
      <c r="B58" s="5" t="s">
        <v>254</v>
      </c>
      <c r="C58" s="95"/>
      <c r="D58" s="95"/>
      <c r="E58" s="95"/>
      <c r="F58" s="95">
        <f t="shared" si="0"/>
        <v>0</v>
      </c>
    </row>
    <row r="59" spans="1:6" ht="15" customHeight="1">
      <c r="A59" s="12" t="s">
        <v>255</v>
      </c>
      <c r="B59" s="5" t="s">
        <v>256</v>
      </c>
      <c r="C59" s="95"/>
      <c r="D59" s="95"/>
      <c r="E59" s="95"/>
      <c r="F59" s="95">
        <f t="shared" si="0"/>
        <v>0</v>
      </c>
    </row>
    <row r="60" spans="1:6" ht="15" customHeight="1">
      <c r="A60" s="38" t="s">
        <v>440</v>
      </c>
      <c r="B60" s="48" t="s">
        <v>257</v>
      </c>
      <c r="C60" s="102">
        <f>SUM(C55:C59)</f>
        <v>15000000</v>
      </c>
      <c r="D60" s="102"/>
      <c r="E60" s="102"/>
      <c r="F60" s="102">
        <f t="shared" si="0"/>
        <v>15000000</v>
      </c>
    </row>
    <row r="61" spans="1:6" ht="15" customHeight="1">
      <c r="A61" s="12" t="s">
        <v>263</v>
      </c>
      <c r="B61" s="5" t="s">
        <v>264</v>
      </c>
      <c r="C61" s="95"/>
      <c r="D61" s="95"/>
      <c r="E61" s="95"/>
      <c r="F61" s="95">
        <f t="shared" si="0"/>
        <v>0</v>
      </c>
    </row>
    <row r="62" spans="1:6" ht="15" customHeight="1">
      <c r="A62" s="4" t="s">
        <v>423</v>
      </c>
      <c r="B62" s="5" t="s">
        <v>265</v>
      </c>
      <c r="C62" s="95"/>
      <c r="D62" s="95"/>
      <c r="E62" s="95"/>
      <c r="F62" s="95">
        <f t="shared" si="0"/>
        <v>0</v>
      </c>
    </row>
    <row r="63" spans="1:6" ht="15" customHeight="1">
      <c r="A63" s="12" t="s">
        <v>424</v>
      </c>
      <c r="B63" s="5" t="s">
        <v>266</v>
      </c>
      <c r="C63" s="95"/>
      <c r="D63" s="95"/>
      <c r="E63" s="95"/>
      <c r="F63" s="95">
        <f t="shared" si="0"/>
        <v>0</v>
      </c>
    </row>
    <row r="64" spans="1:6" ht="15" customHeight="1">
      <c r="A64" s="38" t="s">
        <v>443</v>
      </c>
      <c r="B64" s="48" t="s">
        <v>267</v>
      </c>
      <c r="C64" s="102">
        <f>SUM(C61:C63)</f>
        <v>0</v>
      </c>
      <c r="D64" s="102"/>
      <c r="E64" s="102"/>
      <c r="F64" s="102">
        <f t="shared" si="0"/>
        <v>0</v>
      </c>
    </row>
    <row r="65" spans="1:6" ht="15" customHeight="1">
      <c r="A65" s="54" t="s">
        <v>503</v>
      </c>
      <c r="B65" s="59"/>
      <c r="C65" s="95"/>
      <c r="D65" s="95"/>
      <c r="E65" s="95"/>
      <c r="F65" s="95">
        <f t="shared" si="0"/>
        <v>0</v>
      </c>
    </row>
    <row r="66" spans="1:6" ht="15">
      <c r="A66" s="45" t="s">
        <v>442</v>
      </c>
      <c r="B66" s="34" t="s">
        <v>268</v>
      </c>
      <c r="C66" s="102">
        <f>SUM(C64,C60,C54,C18,C32,C43,C47)</f>
        <v>691865794</v>
      </c>
      <c r="D66" s="102"/>
      <c r="E66" s="102"/>
      <c r="F66" s="102">
        <f t="shared" si="0"/>
        <v>691865794</v>
      </c>
    </row>
    <row r="67" spans="1:6" ht="15">
      <c r="A67" s="58" t="s">
        <v>556</v>
      </c>
      <c r="B67" s="57"/>
      <c r="C67" s="95"/>
      <c r="D67" s="95"/>
      <c r="E67" s="95"/>
      <c r="F67" s="95">
        <f t="shared" si="0"/>
        <v>0</v>
      </c>
    </row>
    <row r="68" spans="1:6" ht="15">
      <c r="A68" s="58" t="s">
        <v>557</v>
      </c>
      <c r="B68" s="57"/>
      <c r="C68" s="95"/>
      <c r="D68" s="95"/>
      <c r="E68" s="95"/>
      <c r="F68" s="95">
        <f t="shared" si="0"/>
        <v>0</v>
      </c>
    </row>
    <row r="69" spans="1:6" ht="14.25">
      <c r="A69" s="36" t="s">
        <v>425</v>
      </c>
      <c r="B69" s="4" t="s">
        <v>269</v>
      </c>
      <c r="C69" s="95"/>
      <c r="D69" s="95"/>
      <c r="E69" s="95"/>
      <c r="F69" s="95">
        <f t="shared" si="0"/>
        <v>0</v>
      </c>
    </row>
    <row r="70" spans="1:6" ht="14.25">
      <c r="A70" s="12" t="s">
        <v>270</v>
      </c>
      <c r="B70" s="4" t="s">
        <v>271</v>
      </c>
      <c r="C70" s="95">
        <f>'[5]2.1 melléklet'!$C$69</f>
        <v>0</v>
      </c>
      <c r="D70" s="95"/>
      <c r="E70" s="95"/>
      <c r="F70" s="95">
        <f t="shared" si="0"/>
        <v>0</v>
      </c>
    </row>
    <row r="71" spans="1:6" ht="14.25">
      <c r="A71" s="36" t="s">
        <v>426</v>
      </c>
      <c r="B71" s="4" t="s">
        <v>272</v>
      </c>
      <c r="C71" s="95">
        <f>'[2]2.1 melléklet'!$C$70</f>
        <v>0</v>
      </c>
      <c r="D71" s="95"/>
      <c r="E71" s="95"/>
      <c r="F71" s="95">
        <f aca="true" t="shared" si="1" ref="F71:F96">SUM(C71:E71)</f>
        <v>0</v>
      </c>
    </row>
    <row r="72" spans="1:6" ht="14.25">
      <c r="A72" s="14" t="s">
        <v>444</v>
      </c>
      <c r="B72" s="6" t="s">
        <v>273</v>
      </c>
      <c r="C72" s="102">
        <f>SUM(C69:C71)</f>
        <v>0</v>
      </c>
      <c r="D72" s="102"/>
      <c r="E72" s="102"/>
      <c r="F72" s="102">
        <f t="shared" si="1"/>
        <v>0</v>
      </c>
    </row>
    <row r="73" spans="1:6" ht="14.25">
      <c r="A73" s="12" t="s">
        <v>427</v>
      </c>
      <c r="B73" s="4" t="s">
        <v>274</v>
      </c>
      <c r="C73" s="95"/>
      <c r="D73" s="95"/>
      <c r="E73" s="95"/>
      <c r="F73" s="95">
        <f t="shared" si="1"/>
        <v>0</v>
      </c>
    </row>
    <row r="74" spans="1:6" ht="14.25">
      <c r="A74" s="36" t="s">
        <v>275</v>
      </c>
      <c r="B74" s="4" t="s">
        <v>276</v>
      </c>
      <c r="C74" s="95"/>
      <c r="D74" s="95"/>
      <c r="E74" s="95"/>
      <c r="F74" s="95">
        <f t="shared" si="1"/>
        <v>0</v>
      </c>
    </row>
    <row r="75" spans="1:6" ht="14.25">
      <c r="A75" s="12" t="s">
        <v>428</v>
      </c>
      <c r="B75" s="4" t="s">
        <v>277</v>
      </c>
      <c r="C75" s="95"/>
      <c r="D75" s="95"/>
      <c r="E75" s="95"/>
      <c r="F75" s="95">
        <f t="shared" si="1"/>
        <v>0</v>
      </c>
    </row>
    <row r="76" spans="1:6" ht="14.25">
      <c r="A76" s="36" t="s">
        <v>278</v>
      </c>
      <c r="B76" s="4" t="s">
        <v>279</v>
      </c>
      <c r="C76" s="95"/>
      <c r="D76" s="95"/>
      <c r="E76" s="95"/>
      <c r="F76" s="95">
        <f t="shared" si="1"/>
        <v>0</v>
      </c>
    </row>
    <row r="77" spans="1:6" ht="14.25">
      <c r="A77" s="13" t="s">
        <v>445</v>
      </c>
      <c r="B77" s="6" t="s">
        <v>280</v>
      </c>
      <c r="C77" s="102">
        <f>SUM(C73:C76)</f>
        <v>0</v>
      </c>
      <c r="D77" s="102"/>
      <c r="E77" s="102"/>
      <c r="F77" s="102">
        <f t="shared" si="1"/>
        <v>0</v>
      </c>
    </row>
    <row r="78" spans="1:6" ht="14.25">
      <c r="A78" s="4" t="s">
        <v>554</v>
      </c>
      <c r="B78" s="4" t="s">
        <v>281</v>
      </c>
      <c r="C78" s="95">
        <f>'[9]2.4 hivatal'!$E$78+'[10]2.2 melléklet'!$H$78+'[11]2.1 melléklet'!$F$77+'[12]2.3 vágó'!$H$78</f>
        <v>206265303</v>
      </c>
      <c r="D78" s="95"/>
      <c r="E78" s="95"/>
      <c r="F78" s="95">
        <f t="shared" si="1"/>
        <v>206265303</v>
      </c>
    </row>
    <row r="79" spans="1:6" ht="14.25">
      <c r="A79" s="4" t="s">
        <v>555</v>
      </c>
      <c r="B79" s="4" t="s">
        <v>281</v>
      </c>
      <c r="C79" s="95"/>
      <c r="D79" s="95"/>
      <c r="E79" s="95"/>
      <c r="F79" s="95">
        <f t="shared" si="1"/>
        <v>0</v>
      </c>
    </row>
    <row r="80" spans="1:6" ht="14.25">
      <c r="A80" s="4" t="s">
        <v>552</v>
      </c>
      <c r="B80" s="4" t="s">
        <v>282</v>
      </c>
      <c r="C80" s="95"/>
      <c r="D80" s="95"/>
      <c r="E80" s="95"/>
      <c r="F80" s="95">
        <f t="shared" si="1"/>
        <v>0</v>
      </c>
    </row>
    <row r="81" spans="1:6" ht="14.25">
      <c r="A81" s="4" t="s">
        <v>553</v>
      </c>
      <c r="B81" s="4" t="s">
        <v>282</v>
      </c>
      <c r="C81" s="95"/>
      <c r="D81" s="95"/>
      <c r="E81" s="95"/>
      <c r="F81" s="95">
        <f t="shared" si="1"/>
        <v>0</v>
      </c>
    </row>
    <row r="82" spans="1:6" ht="14.25">
      <c r="A82" s="6" t="s">
        <v>446</v>
      </c>
      <c r="B82" s="6" t="s">
        <v>283</v>
      </c>
      <c r="C82" s="102">
        <f>SUM(C78:C81)</f>
        <v>206265303</v>
      </c>
      <c r="D82" s="102"/>
      <c r="E82" s="102"/>
      <c r="F82" s="102">
        <f t="shared" si="1"/>
        <v>206265303</v>
      </c>
    </row>
    <row r="83" spans="1:6" ht="14.25">
      <c r="A83" s="36" t="s">
        <v>284</v>
      </c>
      <c r="B83" s="4" t="s">
        <v>285</v>
      </c>
      <c r="C83" s="95"/>
      <c r="D83" s="95"/>
      <c r="E83" s="95"/>
      <c r="F83" s="95">
        <f t="shared" si="1"/>
        <v>0</v>
      </c>
    </row>
    <row r="84" spans="1:6" ht="14.25">
      <c r="A84" s="36" t="s">
        <v>286</v>
      </c>
      <c r="B84" s="4" t="s">
        <v>287</v>
      </c>
      <c r="C84" s="95"/>
      <c r="D84" s="95"/>
      <c r="E84" s="95"/>
      <c r="F84" s="95">
        <f t="shared" si="1"/>
        <v>0</v>
      </c>
    </row>
    <row r="85" spans="1:6" ht="14.25">
      <c r="A85" s="36" t="s">
        <v>288</v>
      </c>
      <c r="B85" s="4" t="s">
        <v>289</v>
      </c>
      <c r="C85" s="95"/>
      <c r="D85" s="95"/>
      <c r="E85" s="95"/>
      <c r="F85" s="95">
        <f t="shared" si="1"/>
        <v>0</v>
      </c>
    </row>
    <row r="86" spans="1:6" ht="14.25">
      <c r="A86" s="36" t="s">
        <v>290</v>
      </c>
      <c r="B86" s="4" t="s">
        <v>291</v>
      </c>
      <c r="C86" s="95"/>
      <c r="D86" s="95"/>
      <c r="E86" s="95"/>
      <c r="F86" s="95">
        <f t="shared" si="1"/>
        <v>0</v>
      </c>
    </row>
    <row r="87" spans="1:6" ht="14.25">
      <c r="A87" s="12" t="s">
        <v>429</v>
      </c>
      <c r="B87" s="4" t="s">
        <v>292</v>
      </c>
      <c r="C87" s="95"/>
      <c r="D87" s="95"/>
      <c r="E87" s="95"/>
      <c r="F87" s="95">
        <f t="shared" si="1"/>
        <v>0</v>
      </c>
    </row>
    <row r="88" spans="1:6" ht="14.25">
      <c r="A88" s="14" t="s">
        <v>447</v>
      </c>
      <c r="B88" s="6" t="s">
        <v>293</v>
      </c>
      <c r="C88" s="102">
        <f>SUM(C83:C87)</f>
        <v>0</v>
      </c>
      <c r="D88" s="102"/>
      <c r="E88" s="102"/>
      <c r="F88" s="102">
        <f t="shared" si="1"/>
        <v>0</v>
      </c>
    </row>
    <row r="89" spans="1:6" ht="14.25">
      <c r="A89" s="12" t="s">
        <v>294</v>
      </c>
      <c r="B89" s="4" t="s">
        <v>295</v>
      </c>
      <c r="C89" s="95"/>
      <c r="D89" s="95"/>
      <c r="E89" s="95"/>
      <c r="F89" s="95">
        <f t="shared" si="1"/>
        <v>0</v>
      </c>
    </row>
    <row r="90" spans="1:6" ht="14.25">
      <c r="A90" s="12" t="s">
        <v>296</v>
      </c>
      <c r="B90" s="4" t="s">
        <v>297</v>
      </c>
      <c r="C90" s="95"/>
      <c r="D90" s="95"/>
      <c r="E90" s="95"/>
      <c r="F90" s="95">
        <f t="shared" si="1"/>
        <v>0</v>
      </c>
    </row>
    <row r="91" spans="1:6" ht="14.25">
      <c r="A91" s="36" t="s">
        <v>298</v>
      </c>
      <c r="B91" s="4" t="s">
        <v>299</v>
      </c>
      <c r="C91" s="95"/>
      <c r="D91" s="95"/>
      <c r="E91" s="95"/>
      <c r="F91" s="95">
        <f t="shared" si="1"/>
        <v>0</v>
      </c>
    </row>
    <row r="92" spans="1:6" ht="14.25">
      <c r="A92" s="36" t="s">
        <v>430</v>
      </c>
      <c r="B92" s="4" t="s">
        <v>300</v>
      </c>
      <c r="C92" s="95"/>
      <c r="D92" s="95"/>
      <c r="E92" s="95"/>
      <c r="F92" s="95">
        <f t="shared" si="1"/>
        <v>0</v>
      </c>
    </row>
    <row r="93" spans="1:6" ht="14.25">
      <c r="A93" s="13" t="s">
        <v>448</v>
      </c>
      <c r="B93" s="6" t="s">
        <v>301</v>
      </c>
      <c r="C93" s="102">
        <f>SUM(C89:C92)</f>
        <v>0</v>
      </c>
      <c r="D93" s="102"/>
      <c r="E93" s="102"/>
      <c r="F93" s="102">
        <f t="shared" si="1"/>
        <v>0</v>
      </c>
    </row>
    <row r="94" spans="1:6" ht="14.25">
      <c r="A94" s="14" t="s">
        <v>302</v>
      </c>
      <c r="B94" s="6" t="s">
        <v>303</v>
      </c>
      <c r="C94" s="102"/>
      <c r="D94" s="102"/>
      <c r="E94" s="102"/>
      <c r="F94" s="102">
        <f t="shared" si="1"/>
        <v>0</v>
      </c>
    </row>
    <row r="95" spans="1:6" ht="15">
      <c r="A95" s="39" t="s">
        <v>449</v>
      </c>
      <c r="B95" s="40" t="s">
        <v>304</v>
      </c>
      <c r="C95" s="102">
        <f>SUM(C93,C88,C82,C77,C72,C94)</f>
        <v>206265303</v>
      </c>
      <c r="D95" s="102"/>
      <c r="E95" s="102"/>
      <c r="F95" s="102">
        <f t="shared" si="1"/>
        <v>206265303</v>
      </c>
    </row>
    <row r="96" spans="1:6" ht="15">
      <c r="A96" s="43" t="s">
        <v>432</v>
      </c>
      <c r="B96" s="44"/>
      <c r="C96" s="102">
        <f>SUM(C95,C66)</f>
        <v>898131097</v>
      </c>
      <c r="D96" s="102"/>
      <c r="E96" s="102"/>
      <c r="F96" s="102">
        <f t="shared" si="1"/>
        <v>898131097</v>
      </c>
    </row>
  </sheetData>
  <sheetProtection/>
  <mergeCells count="2">
    <mergeCell ref="A1:F1"/>
    <mergeCell ref="A2:F2"/>
  </mergeCells>
  <printOptions/>
  <pageMargins left="0.5118110236220472" right="0.17" top="0.35433070866141736" bottom="0.2755905511811024" header="0.1968503937007874" footer="0.1968503937007874"/>
  <pageSetup horizontalDpi="600" verticalDpi="600" orientation="portrait" paperSize="9" scale="65" r:id="rId1"/>
  <headerFooter>
    <oddHeader>&amp;C/2020. () önkormányzati rendelet 2.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98" t="s">
        <v>575</v>
      </c>
      <c r="B1" s="202"/>
      <c r="C1" s="202"/>
      <c r="D1" s="202"/>
      <c r="E1" s="202"/>
      <c r="F1" s="201"/>
    </row>
    <row r="2" spans="1:8" ht="24" customHeight="1">
      <c r="A2" s="199" t="s">
        <v>473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74"/>
    </row>
    <row r="5" spans="1:6" ht="66">
      <c r="A5" s="1" t="s">
        <v>11</v>
      </c>
      <c r="B5" s="2" t="s">
        <v>10</v>
      </c>
      <c r="C5" s="56" t="s">
        <v>505</v>
      </c>
      <c r="D5" s="56" t="s">
        <v>506</v>
      </c>
      <c r="E5" s="56" t="s">
        <v>507</v>
      </c>
      <c r="F5" s="68" t="s">
        <v>3</v>
      </c>
    </row>
    <row r="6" spans="1:6" ht="15" customHeight="1">
      <c r="A6" s="30" t="s">
        <v>183</v>
      </c>
      <c r="B6" s="5" t="s">
        <v>184</v>
      </c>
      <c r="C6" s="26"/>
      <c r="D6" s="26"/>
      <c r="E6" s="26"/>
      <c r="F6" s="26"/>
    </row>
    <row r="7" spans="1:6" ht="15" customHeight="1">
      <c r="A7" s="4" t="s">
        <v>185</v>
      </c>
      <c r="B7" s="5" t="s">
        <v>186</v>
      </c>
      <c r="C7" s="26"/>
      <c r="D7" s="26"/>
      <c r="E7" s="26"/>
      <c r="F7" s="26"/>
    </row>
    <row r="8" spans="1:6" ht="15" customHeight="1">
      <c r="A8" s="4" t="s">
        <v>187</v>
      </c>
      <c r="B8" s="5" t="s">
        <v>188</v>
      </c>
      <c r="C8" s="26"/>
      <c r="D8" s="26"/>
      <c r="E8" s="26"/>
      <c r="F8" s="26"/>
    </row>
    <row r="9" spans="1:6" ht="15" customHeight="1">
      <c r="A9" s="4" t="s">
        <v>189</v>
      </c>
      <c r="B9" s="5" t="s">
        <v>190</v>
      </c>
      <c r="C9" s="26"/>
      <c r="D9" s="26"/>
      <c r="E9" s="26"/>
      <c r="F9" s="26"/>
    </row>
    <row r="10" spans="1:6" ht="15" customHeight="1">
      <c r="A10" s="4" t="s">
        <v>191</v>
      </c>
      <c r="B10" s="5" t="s">
        <v>192</v>
      </c>
      <c r="C10" s="26"/>
      <c r="D10" s="26"/>
      <c r="E10" s="26"/>
      <c r="F10" s="26"/>
    </row>
    <row r="11" spans="1:6" ht="15" customHeight="1">
      <c r="A11" s="4" t="s">
        <v>193</v>
      </c>
      <c r="B11" s="5" t="s">
        <v>194</v>
      </c>
      <c r="C11" s="26"/>
      <c r="D11" s="26"/>
      <c r="E11" s="26"/>
      <c r="F11" s="26"/>
    </row>
    <row r="12" spans="1:6" ht="15" customHeight="1">
      <c r="A12" s="6" t="s">
        <v>433</v>
      </c>
      <c r="B12" s="7" t="s">
        <v>195</v>
      </c>
      <c r="C12" s="26"/>
      <c r="D12" s="26"/>
      <c r="E12" s="26"/>
      <c r="F12" s="26"/>
    </row>
    <row r="13" spans="1:6" ht="15" customHeight="1">
      <c r="A13" s="4" t="s">
        <v>196</v>
      </c>
      <c r="B13" s="5" t="s">
        <v>197</v>
      </c>
      <c r="C13" s="26"/>
      <c r="D13" s="26"/>
      <c r="E13" s="26"/>
      <c r="F13" s="26"/>
    </row>
    <row r="14" spans="1:6" ht="15" customHeight="1">
      <c r="A14" s="4" t="s">
        <v>198</v>
      </c>
      <c r="B14" s="5" t="s">
        <v>199</v>
      </c>
      <c r="C14" s="26"/>
      <c r="D14" s="26"/>
      <c r="E14" s="26"/>
      <c r="F14" s="26"/>
    </row>
    <row r="15" spans="1:6" ht="15" customHeight="1">
      <c r="A15" s="4" t="s">
        <v>396</v>
      </c>
      <c r="B15" s="5" t="s">
        <v>200</v>
      </c>
      <c r="C15" s="26"/>
      <c r="D15" s="26"/>
      <c r="E15" s="26"/>
      <c r="F15" s="26"/>
    </row>
    <row r="16" spans="1:6" ht="15" customHeight="1">
      <c r="A16" s="4" t="s">
        <v>397</v>
      </c>
      <c r="B16" s="5" t="s">
        <v>201</v>
      </c>
      <c r="C16" s="26"/>
      <c r="D16" s="26"/>
      <c r="E16" s="26"/>
      <c r="F16" s="26"/>
    </row>
    <row r="17" spans="1:6" ht="15" customHeight="1">
      <c r="A17" s="4" t="s">
        <v>398</v>
      </c>
      <c r="B17" s="5" t="s">
        <v>202</v>
      </c>
      <c r="C17" s="26"/>
      <c r="D17" s="26"/>
      <c r="E17" s="26"/>
      <c r="F17" s="26"/>
    </row>
    <row r="18" spans="1:6" ht="15" customHeight="1">
      <c r="A18" s="38" t="s">
        <v>434</v>
      </c>
      <c r="B18" s="48" t="s">
        <v>203</v>
      </c>
      <c r="C18" s="26"/>
      <c r="D18" s="26"/>
      <c r="E18" s="26"/>
      <c r="F18" s="26"/>
    </row>
    <row r="19" spans="1:6" ht="15" customHeight="1">
      <c r="A19" s="4" t="s">
        <v>402</v>
      </c>
      <c r="B19" s="5" t="s">
        <v>212</v>
      </c>
      <c r="C19" s="26"/>
      <c r="D19" s="26"/>
      <c r="E19" s="26"/>
      <c r="F19" s="26"/>
    </row>
    <row r="20" spans="1:6" ht="15" customHeight="1">
      <c r="A20" s="4" t="s">
        <v>403</v>
      </c>
      <c r="B20" s="5" t="s">
        <v>213</v>
      </c>
      <c r="C20" s="26"/>
      <c r="D20" s="26"/>
      <c r="E20" s="26"/>
      <c r="F20" s="26"/>
    </row>
    <row r="21" spans="1:6" ht="15" customHeight="1">
      <c r="A21" s="6" t="s">
        <v>436</v>
      </c>
      <c r="B21" s="7" t="s">
        <v>214</v>
      </c>
      <c r="C21" s="26"/>
      <c r="D21" s="26"/>
      <c r="E21" s="26"/>
      <c r="F21" s="26"/>
    </row>
    <row r="22" spans="1:6" ht="15" customHeight="1">
      <c r="A22" s="4" t="s">
        <v>404</v>
      </c>
      <c r="B22" s="5" t="s">
        <v>215</v>
      </c>
      <c r="C22" s="26"/>
      <c r="D22" s="26"/>
      <c r="E22" s="26"/>
      <c r="F22" s="26"/>
    </row>
    <row r="23" spans="1:6" ht="15" customHeight="1">
      <c r="A23" s="4" t="s">
        <v>405</v>
      </c>
      <c r="B23" s="5" t="s">
        <v>216</v>
      </c>
      <c r="C23" s="26"/>
      <c r="D23" s="26"/>
      <c r="E23" s="26"/>
      <c r="F23" s="26"/>
    </row>
    <row r="24" spans="1:6" ht="15" customHeight="1">
      <c r="A24" s="4" t="s">
        <v>406</v>
      </c>
      <c r="B24" s="5" t="s">
        <v>217</v>
      </c>
      <c r="C24" s="26"/>
      <c r="D24" s="26"/>
      <c r="E24" s="26"/>
      <c r="F24" s="26"/>
    </row>
    <row r="25" spans="1:6" ht="15" customHeight="1">
      <c r="A25" s="4" t="s">
        <v>407</v>
      </c>
      <c r="B25" s="5" t="s">
        <v>218</v>
      </c>
      <c r="C25" s="26"/>
      <c r="D25" s="26"/>
      <c r="E25" s="26"/>
      <c r="F25" s="26"/>
    </row>
    <row r="26" spans="1:6" ht="15" customHeight="1">
      <c r="A26" s="4" t="s">
        <v>408</v>
      </c>
      <c r="B26" s="5" t="s">
        <v>221</v>
      </c>
      <c r="C26" s="26"/>
      <c r="D26" s="26"/>
      <c r="E26" s="26"/>
      <c r="F26" s="26"/>
    </row>
    <row r="27" spans="1:6" ht="15" customHeight="1">
      <c r="A27" s="4" t="s">
        <v>222</v>
      </c>
      <c r="B27" s="5" t="s">
        <v>223</v>
      </c>
      <c r="C27" s="26"/>
      <c r="D27" s="26"/>
      <c r="E27" s="26"/>
      <c r="F27" s="26"/>
    </row>
    <row r="28" spans="1:6" ht="15" customHeight="1">
      <c r="A28" s="4" t="s">
        <v>409</v>
      </c>
      <c r="B28" s="5" t="s">
        <v>224</v>
      </c>
      <c r="C28" s="26"/>
      <c r="D28" s="26"/>
      <c r="E28" s="26"/>
      <c r="F28" s="26"/>
    </row>
    <row r="29" spans="1:6" ht="15" customHeight="1">
      <c r="A29" s="4" t="s">
        <v>410</v>
      </c>
      <c r="B29" s="5" t="s">
        <v>229</v>
      </c>
      <c r="C29" s="26"/>
      <c r="D29" s="26"/>
      <c r="E29" s="26"/>
      <c r="F29" s="26"/>
    </row>
    <row r="30" spans="1:6" ht="15" customHeight="1">
      <c r="A30" s="6" t="s">
        <v>437</v>
      </c>
      <c r="B30" s="7" t="s">
        <v>232</v>
      </c>
      <c r="C30" s="26"/>
      <c r="D30" s="26"/>
      <c r="E30" s="26"/>
      <c r="F30" s="26"/>
    </row>
    <row r="31" spans="1:6" ht="15" customHeight="1">
      <c r="A31" s="4" t="s">
        <v>411</v>
      </c>
      <c r="B31" s="5" t="s">
        <v>233</v>
      </c>
      <c r="C31" s="26"/>
      <c r="D31" s="26"/>
      <c r="E31" s="26"/>
      <c r="F31" s="26"/>
    </row>
    <row r="32" spans="1:6" ht="15" customHeight="1">
      <c r="A32" s="38" t="s">
        <v>438</v>
      </c>
      <c r="B32" s="48" t="s">
        <v>234</v>
      </c>
      <c r="C32" s="26"/>
      <c r="D32" s="26"/>
      <c r="E32" s="26"/>
      <c r="F32" s="26"/>
    </row>
    <row r="33" spans="1:6" ht="15" customHeight="1">
      <c r="A33" s="12" t="s">
        <v>235</v>
      </c>
      <c r="B33" s="5" t="s">
        <v>236</v>
      </c>
      <c r="C33" s="26"/>
      <c r="D33" s="26"/>
      <c r="E33" s="26"/>
      <c r="F33" s="26"/>
    </row>
    <row r="34" spans="1:6" ht="15" customHeight="1">
      <c r="A34" s="12" t="s">
        <v>412</v>
      </c>
      <c r="B34" s="5" t="s">
        <v>237</v>
      </c>
      <c r="C34" s="26"/>
      <c r="D34" s="26"/>
      <c r="E34" s="26"/>
      <c r="F34" s="26"/>
    </row>
    <row r="35" spans="1:6" ht="15" customHeight="1">
      <c r="A35" s="12" t="s">
        <v>413</v>
      </c>
      <c r="B35" s="5" t="s">
        <v>238</v>
      </c>
      <c r="C35" s="26"/>
      <c r="D35" s="26"/>
      <c r="E35" s="26"/>
      <c r="F35" s="26"/>
    </row>
    <row r="36" spans="1:6" ht="15" customHeight="1">
      <c r="A36" s="12" t="s">
        <v>414</v>
      </c>
      <c r="B36" s="5" t="s">
        <v>239</v>
      </c>
      <c r="C36" s="26"/>
      <c r="D36" s="26"/>
      <c r="E36" s="26"/>
      <c r="F36" s="26"/>
    </row>
    <row r="37" spans="1:6" ht="15" customHeight="1">
      <c r="A37" s="12" t="s">
        <v>240</v>
      </c>
      <c r="B37" s="5" t="s">
        <v>241</v>
      </c>
      <c r="C37" s="26"/>
      <c r="D37" s="26"/>
      <c r="E37" s="26"/>
      <c r="F37" s="26"/>
    </row>
    <row r="38" spans="1:6" ht="15" customHeight="1">
      <c r="A38" s="12" t="s">
        <v>242</v>
      </c>
      <c r="B38" s="5" t="s">
        <v>243</v>
      </c>
      <c r="C38" s="26"/>
      <c r="D38" s="26"/>
      <c r="E38" s="26"/>
      <c r="F38" s="26"/>
    </row>
    <row r="39" spans="1:6" ht="15" customHeight="1">
      <c r="A39" s="12" t="s">
        <v>244</v>
      </c>
      <c r="B39" s="5" t="s">
        <v>245</v>
      </c>
      <c r="C39" s="26"/>
      <c r="D39" s="26"/>
      <c r="E39" s="26"/>
      <c r="F39" s="26"/>
    </row>
    <row r="40" spans="1:6" ht="15" customHeight="1">
      <c r="A40" s="12" t="s">
        <v>415</v>
      </c>
      <c r="B40" s="5" t="s">
        <v>246</v>
      </c>
      <c r="C40" s="26"/>
      <c r="D40" s="26"/>
      <c r="E40" s="26"/>
      <c r="F40" s="26"/>
    </row>
    <row r="41" spans="1:6" ht="15" customHeight="1">
      <c r="A41" s="12" t="s">
        <v>416</v>
      </c>
      <c r="B41" s="5" t="s">
        <v>247</v>
      </c>
      <c r="C41" s="26"/>
      <c r="D41" s="26"/>
      <c r="E41" s="26"/>
      <c r="F41" s="26"/>
    </row>
    <row r="42" spans="1:6" ht="15" customHeight="1">
      <c r="A42" s="12" t="s">
        <v>417</v>
      </c>
      <c r="B42" s="5" t="s">
        <v>248</v>
      </c>
      <c r="C42" s="26"/>
      <c r="D42" s="26"/>
      <c r="E42" s="26"/>
      <c r="F42" s="26"/>
    </row>
    <row r="43" spans="1:6" ht="15" customHeight="1">
      <c r="A43" s="47" t="s">
        <v>439</v>
      </c>
      <c r="B43" s="48" t="s">
        <v>249</v>
      </c>
      <c r="C43" s="26"/>
      <c r="D43" s="26"/>
      <c r="E43" s="26"/>
      <c r="F43" s="26"/>
    </row>
    <row r="44" spans="1:6" ht="15" customHeight="1">
      <c r="A44" s="12" t="s">
        <v>258</v>
      </c>
      <c r="B44" s="5" t="s">
        <v>259</v>
      </c>
      <c r="C44" s="26"/>
      <c r="D44" s="26"/>
      <c r="E44" s="26"/>
      <c r="F44" s="26"/>
    </row>
    <row r="45" spans="1:6" ht="15" customHeight="1">
      <c r="A45" s="4" t="s">
        <v>421</v>
      </c>
      <c r="B45" s="5" t="s">
        <v>260</v>
      </c>
      <c r="C45" s="26"/>
      <c r="D45" s="26"/>
      <c r="E45" s="26"/>
      <c r="F45" s="26"/>
    </row>
    <row r="46" spans="1:6" ht="15" customHeight="1">
      <c r="A46" s="12" t="s">
        <v>422</v>
      </c>
      <c r="B46" s="5" t="s">
        <v>261</v>
      </c>
      <c r="C46" s="26"/>
      <c r="D46" s="26"/>
      <c r="E46" s="26"/>
      <c r="F46" s="26"/>
    </row>
    <row r="47" spans="1:6" ht="15" customHeight="1">
      <c r="A47" s="38" t="s">
        <v>441</v>
      </c>
      <c r="B47" s="48" t="s">
        <v>262</v>
      </c>
      <c r="C47" s="26"/>
      <c r="D47" s="26"/>
      <c r="E47" s="26"/>
      <c r="F47" s="26"/>
    </row>
    <row r="48" spans="1:6" ht="15" customHeight="1">
      <c r="A48" s="54" t="s">
        <v>504</v>
      </c>
      <c r="B48" s="59"/>
      <c r="C48" s="26"/>
      <c r="D48" s="26"/>
      <c r="E48" s="26"/>
      <c r="F48" s="26"/>
    </row>
    <row r="49" spans="1:6" ht="15" customHeight="1">
      <c r="A49" s="4" t="s">
        <v>204</v>
      </c>
      <c r="B49" s="5" t="s">
        <v>205</v>
      </c>
      <c r="C49" s="26"/>
      <c r="D49" s="26"/>
      <c r="E49" s="26"/>
      <c r="F49" s="26"/>
    </row>
    <row r="50" spans="1:6" ht="15" customHeight="1">
      <c r="A50" s="4" t="s">
        <v>206</v>
      </c>
      <c r="B50" s="5" t="s">
        <v>207</v>
      </c>
      <c r="C50" s="26"/>
      <c r="D50" s="26"/>
      <c r="E50" s="26"/>
      <c r="F50" s="26"/>
    </row>
    <row r="51" spans="1:6" ht="15" customHeight="1">
      <c r="A51" s="4" t="s">
        <v>399</v>
      </c>
      <c r="B51" s="5" t="s">
        <v>208</v>
      </c>
      <c r="C51" s="26"/>
      <c r="D51" s="26"/>
      <c r="E51" s="26"/>
      <c r="F51" s="26"/>
    </row>
    <row r="52" spans="1:6" ht="15" customHeight="1">
      <c r="A52" s="4" t="s">
        <v>400</v>
      </c>
      <c r="B52" s="5" t="s">
        <v>209</v>
      </c>
      <c r="C52" s="26"/>
      <c r="D52" s="26"/>
      <c r="E52" s="26"/>
      <c r="F52" s="26"/>
    </row>
    <row r="53" spans="1:6" ht="15" customHeight="1">
      <c r="A53" s="4" t="s">
        <v>401</v>
      </c>
      <c r="B53" s="5" t="s">
        <v>210</v>
      </c>
      <c r="C53" s="26"/>
      <c r="D53" s="26"/>
      <c r="E53" s="26"/>
      <c r="F53" s="26"/>
    </row>
    <row r="54" spans="1:6" ht="15" customHeight="1">
      <c r="A54" s="38" t="s">
        <v>435</v>
      </c>
      <c r="B54" s="48" t="s">
        <v>211</v>
      </c>
      <c r="C54" s="26"/>
      <c r="D54" s="26"/>
      <c r="E54" s="26"/>
      <c r="F54" s="26"/>
    </row>
    <row r="55" spans="1:6" ht="15" customHeight="1">
      <c r="A55" s="12" t="s">
        <v>418</v>
      </c>
      <c r="B55" s="5" t="s">
        <v>250</v>
      </c>
      <c r="C55" s="26"/>
      <c r="D55" s="26"/>
      <c r="E55" s="26"/>
      <c r="F55" s="26"/>
    </row>
    <row r="56" spans="1:6" ht="15" customHeight="1">
      <c r="A56" s="12" t="s">
        <v>419</v>
      </c>
      <c r="B56" s="5" t="s">
        <v>251</v>
      </c>
      <c r="C56" s="26"/>
      <c r="D56" s="26"/>
      <c r="E56" s="26"/>
      <c r="F56" s="26"/>
    </row>
    <row r="57" spans="1:6" ht="15" customHeight="1">
      <c r="A57" s="12" t="s">
        <v>252</v>
      </c>
      <c r="B57" s="5" t="s">
        <v>253</v>
      </c>
      <c r="C57" s="26"/>
      <c r="D57" s="26"/>
      <c r="E57" s="26"/>
      <c r="F57" s="26"/>
    </row>
    <row r="58" spans="1:6" ht="15" customHeight="1">
      <c r="A58" s="12" t="s">
        <v>420</v>
      </c>
      <c r="B58" s="5" t="s">
        <v>254</v>
      </c>
      <c r="C58" s="26"/>
      <c r="D58" s="26"/>
      <c r="E58" s="26"/>
      <c r="F58" s="26"/>
    </row>
    <row r="59" spans="1:6" ht="15" customHeight="1">
      <c r="A59" s="12" t="s">
        <v>255</v>
      </c>
      <c r="B59" s="5" t="s">
        <v>256</v>
      </c>
      <c r="C59" s="26"/>
      <c r="D59" s="26"/>
      <c r="E59" s="26"/>
      <c r="F59" s="26"/>
    </row>
    <row r="60" spans="1:6" ht="15" customHeight="1">
      <c r="A60" s="38" t="s">
        <v>440</v>
      </c>
      <c r="B60" s="48" t="s">
        <v>257</v>
      </c>
      <c r="C60" s="26"/>
      <c r="D60" s="26"/>
      <c r="E60" s="26"/>
      <c r="F60" s="26"/>
    </row>
    <row r="61" spans="1:6" ht="15" customHeight="1">
      <c r="A61" s="12" t="s">
        <v>263</v>
      </c>
      <c r="B61" s="5" t="s">
        <v>264</v>
      </c>
      <c r="C61" s="26"/>
      <c r="D61" s="26"/>
      <c r="E61" s="26"/>
      <c r="F61" s="26"/>
    </row>
    <row r="62" spans="1:6" ht="15" customHeight="1">
      <c r="A62" s="4" t="s">
        <v>423</v>
      </c>
      <c r="B62" s="5" t="s">
        <v>265</v>
      </c>
      <c r="C62" s="26"/>
      <c r="D62" s="26"/>
      <c r="E62" s="26"/>
      <c r="F62" s="26"/>
    </row>
    <row r="63" spans="1:6" ht="15" customHeight="1">
      <c r="A63" s="12" t="s">
        <v>424</v>
      </c>
      <c r="B63" s="5" t="s">
        <v>266</v>
      </c>
      <c r="C63" s="26"/>
      <c r="D63" s="26"/>
      <c r="E63" s="26"/>
      <c r="F63" s="26"/>
    </row>
    <row r="64" spans="1:6" ht="15" customHeight="1">
      <c r="A64" s="38" t="s">
        <v>443</v>
      </c>
      <c r="B64" s="48" t="s">
        <v>267</v>
      </c>
      <c r="C64" s="26"/>
      <c r="D64" s="26"/>
      <c r="E64" s="26"/>
      <c r="F64" s="26"/>
    </row>
    <row r="65" spans="1:6" ht="15" customHeight="1">
      <c r="A65" s="54" t="s">
        <v>503</v>
      </c>
      <c r="B65" s="59"/>
      <c r="C65" s="26"/>
      <c r="D65" s="26"/>
      <c r="E65" s="26"/>
      <c r="F65" s="26"/>
    </row>
    <row r="66" spans="1:6" ht="15">
      <c r="A66" s="45" t="s">
        <v>442</v>
      </c>
      <c r="B66" s="34" t="s">
        <v>268</v>
      </c>
      <c r="C66" s="26"/>
      <c r="D66" s="26"/>
      <c r="E66" s="26"/>
      <c r="F66" s="26"/>
    </row>
    <row r="67" spans="1:6" ht="15">
      <c r="A67" s="58" t="s">
        <v>556</v>
      </c>
      <c r="B67" s="57"/>
      <c r="C67" s="26"/>
      <c r="D67" s="26"/>
      <c r="E67" s="26"/>
      <c r="F67" s="26"/>
    </row>
    <row r="68" spans="1:6" ht="15">
      <c r="A68" s="58" t="s">
        <v>557</v>
      </c>
      <c r="B68" s="57"/>
      <c r="C68" s="26"/>
      <c r="D68" s="26"/>
      <c r="E68" s="26"/>
      <c r="F68" s="26"/>
    </row>
    <row r="69" spans="1:6" ht="14.25">
      <c r="A69" s="36" t="s">
        <v>425</v>
      </c>
      <c r="B69" s="4" t="s">
        <v>269</v>
      </c>
      <c r="C69" s="26"/>
      <c r="D69" s="26"/>
      <c r="E69" s="26"/>
      <c r="F69" s="26"/>
    </row>
    <row r="70" spans="1:6" ht="14.25">
      <c r="A70" s="12" t="s">
        <v>270</v>
      </c>
      <c r="B70" s="4" t="s">
        <v>271</v>
      </c>
      <c r="C70" s="26"/>
      <c r="D70" s="26"/>
      <c r="E70" s="26"/>
      <c r="F70" s="26"/>
    </row>
    <row r="71" spans="1:6" ht="14.25">
      <c r="A71" s="36" t="s">
        <v>426</v>
      </c>
      <c r="B71" s="4" t="s">
        <v>272</v>
      </c>
      <c r="C71" s="26"/>
      <c r="D71" s="26"/>
      <c r="E71" s="26"/>
      <c r="F71" s="26"/>
    </row>
    <row r="72" spans="1:6" ht="14.25">
      <c r="A72" s="14" t="s">
        <v>444</v>
      </c>
      <c r="B72" s="6" t="s">
        <v>273</v>
      </c>
      <c r="C72" s="26"/>
      <c r="D72" s="26"/>
      <c r="E72" s="26"/>
      <c r="F72" s="26"/>
    </row>
    <row r="73" spans="1:6" ht="14.25">
      <c r="A73" s="12" t="s">
        <v>427</v>
      </c>
      <c r="B73" s="4" t="s">
        <v>274</v>
      </c>
      <c r="C73" s="26"/>
      <c r="D73" s="26"/>
      <c r="E73" s="26"/>
      <c r="F73" s="26"/>
    </row>
    <row r="74" spans="1:6" ht="14.25">
      <c r="A74" s="36" t="s">
        <v>275</v>
      </c>
      <c r="B74" s="4" t="s">
        <v>276</v>
      </c>
      <c r="C74" s="26"/>
      <c r="D74" s="26"/>
      <c r="E74" s="26"/>
      <c r="F74" s="26"/>
    </row>
    <row r="75" spans="1:6" ht="14.25">
      <c r="A75" s="12" t="s">
        <v>428</v>
      </c>
      <c r="B75" s="4" t="s">
        <v>277</v>
      </c>
      <c r="C75" s="26"/>
      <c r="D75" s="26"/>
      <c r="E75" s="26"/>
      <c r="F75" s="26"/>
    </row>
    <row r="76" spans="1:6" ht="14.25">
      <c r="A76" s="36" t="s">
        <v>278</v>
      </c>
      <c r="B76" s="4" t="s">
        <v>279</v>
      </c>
      <c r="C76" s="26"/>
      <c r="D76" s="26"/>
      <c r="E76" s="26"/>
      <c r="F76" s="26"/>
    </row>
    <row r="77" spans="1:6" ht="14.25">
      <c r="A77" s="13" t="s">
        <v>445</v>
      </c>
      <c r="B77" s="6" t="s">
        <v>280</v>
      </c>
      <c r="C77" s="26"/>
      <c r="D77" s="26"/>
      <c r="E77" s="26"/>
      <c r="F77" s="26"/>
    </row>
    <row r="78" spans="1:6" ht="14.25">
      <c r="A78" s="4" t="s">
        <v>554</v>
      </c>
      <c r="B78" s="4" t="s">
        <v>281</v>
      </c>
      <c r="C78" s="26"/>
      <c r="D78" s="26"/>
      <c r="E78" s="26"/>
      <c r="F78" s="26"/>
    </row>
    <row r="79" spans="1:6" ht="14.25">
      <c r="A79" s="4" t="s">
        <v>555</v>
      </c>
      <c r="B79" s="4" t="s">
        <v>281</v>
      </c>
      <c r="C79" s="26"/>
      <c r="D79" s="26"/>
      <c r="E79" s="26"/>
      <c r="F79" s="26"/>
    </row>
    <row r="80" spans="1:6" ht="14.25">
      <c r="A80" s="4" t="s">
        <v>552</v>
      </c>
      <c r="B80" s="4" t="s">
        <v>282</v>
      </c>
      <c r="C80" s="26"/>
      <c r="D80" s="26"/>
      <c r="E80" s="26"/>
      <c r="F80" s="26"/>
    </row>
    <row r="81" spans="1:6" ht="14.25">
      <c r="A81" s="4" t="s">
        <v>553</v>
      </c>
      <c r="B81" s="4" t="s">
        <v>282</v>
      </c>
      <c r="C81" s="26"/>
      <c r="D81" s="26"/>
      <c r="E81" s="26"/>
      <c r="F81" s="26"/>
    </row>
    <row r="82" spans="1:6" ht="14.25">
      <c r="A82" s="6" t="s">
        <v>446</v>
      </c>
      <c r="B82" s="6" t="s">
        <v>283</v>
      </c>
      <c r="C82" s="26"/>
      <c r="D82" s="26"/>
      <c r="E82" s="26"/>
      <c r="F82" s="26"/>
    </row>
    <row r="83" spans="1:6" ht="14.25">
      <c r="A83" s="36" t="s">
        <v>284</v>
      </c>
      <c r="B83" s="4" t="s">
        <v>285</v>
      </c>
      <c r="C83" s="26"/>
      <c r="D83" s="26"/>
      <c r="E83" s="26"/>
      <c r="F83" s="26"/>
    </row>
    <row r="84" spans="1:6" ht="14.25">
      <c r="A84" s="36" t="s">
        <v>286</v>
      </c>
      <c r="B84" s="4" t="s">
        <v>287</v>
      </c>
      <c r="C84" s="26"/>
      <c r="D84" s="26"/>
      <c r="E84" s="26"/>
      <c r="F84" s="26"/>
    </row>
    <row r="85" spans="1:6" ht="14.25">
      <c r="A85" s="36" t="s">
        <v>288</v>
      </c>
      <c r="B85" s="4" t="s">
        <v>289</v>
      </c>
      <c r="C85" s="26"/>
      <c r="D85" s="26"/>
      <c r="E85" s="26"/>
      <c r="F85" s="26"/>
    </row>
    <row r="86" spans="1:6" ht="14.25">
      <c r="A86" s="36" t="s">
        <v>290</v>
      </c>
      <c r="B86" s="4" t="s">
        <v>291</v>
      </c>
      <c r="C86" s="26"/>
      <c r="D86" s="26"/>
      <c r="E86" s="26"/>
      <c r="F86" s="26"/>
    </row>
    <row r="87" spans="1:6" ht="14.25">
      <c r="A87" s="12" t="s">
        <v>429</v>
      </c>
      <c r="B87" s="4" t="s">
        <v>292</v>
      </c>
      <c r="C87" s="26"/>
      <c r="D87" s="26"/>
      <c r="E87" s="26"/>
      <c r="F87" s="26"/>
    </row>
    <row r="88" spans="1:6" ht="14.25">
      <c r="A88" s="14" t="s">
        <v>447</v>
      </c>
      <c r="B88" s="6" t="s">
        <v>293</v>
      </c>
      <c r="C88" s="26"/>
      <c r="D88" s="26"/>
      <c r="E88" s="26"/>
      <c r="F88" s="26"/>
    </row>
    <row r="89" spans="1:6" ht="14.25">
      <c r="A89" s="12" t="s">
        <v>294</v>
      </c>
      <c r="B89" s="4" t="s">
        <v>295</v>
      </c>
      <c r="C89" s="26"/>
      <c r="D89" s="26"/>
      <c r="E89" s="26"/>
      <c r="F89" s="26"/>
    </row>
    <row r="90" spans="1:6" ht="14.25">
      <c r="A90" s="12" t="s">
        <v>296</v>
      </c>
      <c r="B90" s="4" t="s">
        <v>297</v>
      </c>
      <c r="C90" s="26"/>
      <c r="D90" s="26"/>
      <c r="E90" s="26"/>
      <c r="F90" s="26"/>
    </row>
    <row r="91" spans="1:6" ht="14.25">
      <c r="A91" s="36" t="s">
        <v>298</v>
      </c>
      <c r="B91" s="4" t="s">
        <v>299</v>
      </c>
      <c r="C91" s="26"/>
      <c r="D91" s="26"/>
      <c r="E91" s="26"/>
      <c r="F91" s="26"/>
    </row>
    <row r="92" spans="1:6" ht="14.25">
      <c r="A92" s="36" t="s">
        <v>430</v>
      </c>
      <c r="B92" s="4" t="s">
        <v>300</v>
      </c>
      <c r="C92" s="26"/>
      <c r="D92" s="26"/>
      <c r="E92" s="26"/>
      <c r="F92" s="26"/>
    </row>
    <row r="93" spans="1:6" ht="14.25">
      <c r="A93" s="13" t="s">
        <v>448</v>
      </c>
      <c r="B93" s="6" t="s">
        <v>301</v>
      </c>
      <c r="C93" s="26"/>
      <c r="D93" s="26"/>
      <c r="E93" s="26"/>
      <c r="F93" s="26"/>
    </row>
    <row r="94" spans="1:6" ht="14.25">
      <c r="A94" s="14" t="s">
        <v>302</v>
      </c>
      <c r="B94" s="6" t="s">
        <v>303</v>
      </c>
      <c r="C94" s="26"/>
      <c r="D94" s="26"/>
      <c r="E94" s="26"/>
      <c r="F94" s="26"/>
    </row>
    <row r="95" spans="1:6" ht="15">
      <c r="A95" s="39" t="s">
        <v>449</v>
      </c>
      <c r="B95" s="40" t="s">
        <v>304</v>
      </c>
      <c r="C95" s="26"/>
      <c r="D95" s="26"/>
      <c r="E95" s="26"/>
      <c r="F95" s="26"/>
    </row>
    <row r="96" spans="1:6" ht="15">
      <c r="A96" s="43" t="s">
        <v>432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98" t="s">
        <v>575</v>
      </c>
      <c r="B1" s="202"/>
      <c r="C1" s="202"/>
      <c r="D1" s="202"/>
      <c r="E1" s="202"/>
      <c r="F1" s="201"/>
    </row>
    <row r="2" spans="1:8" ht="24" customHeight="1">
      <c r="A2" s="199" t="s">
        <v>473</v>
      </c>
      <c r="B2" s="200"/>
      <c r="C2" s="200"/>
      <c r="D2" s="200"/>
      <c r="E2" s="200"/>
      <c r="F2" s="201"/>
      <c r="H2" s="66"/>
    </row>
    <row r="3" ht="18">
      <c r="A3" s="46"/>
    </row>
    <row r="4" ht="14.25">
      <c r="A4" s="3" t="s">
        <v>569</v>
      </c>
    </row>
    <row r="5" spans="1:6" ht="53.25">
      <c r="A5" s="1" t="s">
        <v>11</v>
      </c>
      <c r="B5" s="2" t="s">
        <v>10</v>
      </c>
      <c r="C5" s="88" t="s">
        <v>5</v>
      </c>
      <c r="D5" s="88" t="s">
        <v>571</v>
      </c>
      <c r="E5" s="56" t="s">
        <v>507</v>
      </c>
      <c r="F5" s="68" t="s">
        <v>3</v>
      </c>
    </row>
    <row r="6" spans="1:6" ht="15" customHeight="1">
      <c r="A6" s="30" t="s">
        <v>183</v>
      </c>
      <c r="B6" s="5" t="s">
        <v>184</v>
      </c>
      <c r="C6" s="26"/>
      <c r="D6" s="26"/>
      <c r="E6" s="26"/>
      <c r="F6" s="26"/>
    </row>
    <row r="7" spans="1:6" ht="15" customHeight="1">
      <c r="A7" s="4" t="s">
        <v>185</v>
      </c>
      <c r="B7" s="5" t="s">
        <v>186</v>
      </c>
      <c r="C7" s="26"/>
      <c r="D7" s="26"/>
      <c r="E7" s="26"/>
      <c r="F7" s="26"/>
    </row>
    <row r="8" spans="1:6" ht="15" customHeight="1">
      <c r="A8" s="4" t="s">
        <v>187</v>
      </c>
      <c r="B8" s="5" t="s">
        <v>188</v>
      </c>
      <c r="C8" s="26"/>
      <c r="D8" s="26"/>
      <c r="E8" s="26"/>
      <c r="F8" s="26"/>
    </row>
    <row r="9" spans="1:6" ht="15" customHeight="1">
      <c r="A9" s="4" t="s">
        <v>189</v>
      </c>
      <c r="B9" s="5" t="s">
        <v>190</v>
      </c>
      <c r="C9" s="26"/>
      <c r="D9" s="26"/>
      <c r="E9" s="26"/>
      <c r="F9" s="26"/>
    </row>
    <row r="10" spans="1:6" ht="15" customHeight="1">
      <c r="A10" s="4" t="s">
        <v>191</v>
      </c>
      <c r="B10" s="5" t="s">
        <v>192</v>
      </c>
      <c r="C10" s="26"/>
      <c r="D10" s="26"/>
      <c r="E10" s="26"/>
      <c r="F10" s="26"/>
    </row>
    <row r="11" spans="1:6" ht="15" customHeight="1">
      <c r="A11" s="4" t="s">
        <v>193</v>
      </c>
      <c r="B11" s="5" t="s">
        <v>194</v>
      </c>
      <c r="C11" s="26"/>
      <c r="D11" s="26"/>
      <c r="E11" s="26"/>
      <c r="F11" s="26"/>
    </row>
    <row r="12" spans="1:6" ht="15" customHeight="1">
      <c r="A12" s="6" t="s">
        <v>433</v>
      </c>
      <c r="B12" s="7" t="s">
        <v>195</v>
      </c>
      <c r="C12" s="26"/>
      <c r="D12" s="26"/>
      <c r="E12" s="26"/>
      <c r="F12" s="26"/>
    </row>
    <row r="13" spans="1:6" ht="15" customHeight="1">
      <c r="A13" s="4" t="s">
        <v>196</v>
      </c>
      <c r="B13" s="5" t="s">
        <v>197</v>
      </c>
      <c r="C13" s="26"/>
      <c r="D13" s="26"/>
      <c r="E13" s="26"/>
      <c r="F13" s="26"/>
    </row>
    <row r="14" spans="1:6" ht="15" customHeight="1">
      <c r="A14" s="4" t="s">
        <v>198</v>
      </c>
      <c r="B14" s="5" t="s">
        <v>199</v>
      </c>
      <c r="C14" s="26"/>
      <c r="D14" s="26"/>
      <c r="E14" s="26"/>
      <c r="F14" s="26"/>
    </row>
    <row r="15" spans="1:6" ht="15" customHeight="1">
      <c r="A15" s="4" t="s">
        <v>396</v>
      </c>
      <c r="B15" s="5" t="s">
        <v>200</v>
      </c>
      <c r="C15" s="26"/>
      <c r="D15" s="26"/>
      <c r="E15" s="26"/>
      <c r="F15" s="26"/>
    </row>
    <row r="16" spans="1:6" ht="15" customHeight="1">
      <c r="A16" s="4" t="s">
        <v>397</v>
      </c>
      <c r="B16" s="5" t="s">
        <v>201</v>
      </c>
      <c r="C16" s="26"/>
      <c r="D16" s="26"/>
      <c r="E16" s="26"/>
      <c r="F16" s="26"/>
    </row>
    <row r="17" spans="1:6" ht="15" customHeight="1">
      <c r="A17" s="4" t="s">
        <v>398</v>
      </c>
      <c r="B17" s="5" t="s">
        <v>202</v>
      </c>
      <c r="C17" s="26"/>
      <c r="D17" s="26"/>
      <c r="E17" s="26"/>
      <c r="F17" s="26"/>
    </row>
    <row r="18" spans="1:6" ht="15" customHeight="1">
      <c r="A18" s="38" t="s">
        <v>434</v>
      </c>
      <c r="B18" s="48" t="s">
        <v>203</v>
      </c>
      <c r="C18" s="26"/>
      <c r="D18" s="26"/>
      <c r="E18" s="26"/>
      <c r="F18" s="26"/>
    </row>
    <row r="19" spans="1:6" ht="15" customHeight="1">
      <c r="A19" s="4" t="s">
        <v>402</v>
      </c>
      <c r="B19" s="5" t="s">
        <v>212</v>
      </c>
      <c r="C19" s="26"/>
      <c r="D19" s="26"/>
      <c r="E19" s="26"/>
      <c r="F19" s="26"/>
    </row>
    <row r="20" spans="1:6" ht="15" customHeight="1">
      <c r="A20" s="4" t="s">
        <v>403</v>
      </c>
      <c r="B20" s="5" t="s">
        <v>213</v>
      </c>
      <c r="C20" s="26"/>
      <c r="D20" s="26"/>
      <c r="E20" s="26"/>
      <c r="F20" s="26"/>
    </row>
    <row r="21" spans="1:6" ht="15" customHeight="1">
      <c r="A21" s="6" t="s">
        <v>436</v>
      </c>
      <c r="B21" s="7" t="s">
        <v>214</v>
      </c>
      <c r="C21" s="26"/>
      <c r="D21" s="26"/>
      <c r="E21" s="26"/>
      <c r="F21" s="26"/>
    </row>
    <row r="22" spans="1:6" ht="15" customHeight="1">
      <c r="A22" s="4" t="s">
        <v>404</v>
      </c>
      <c r="B22" s="5" t="s">
        <v>215</v>
      </c>
      <c r="C22" s="26"/>
      <c r="D22" s="26"/>
      <c r="E22" s="26"/>
      <c r="F22" s="26"/>
    </row>
    <row r="23" spans="1:6" ht="15" customHeight="1">
      <c r="A23" s="4" t="s">
        <v>405</v>
      </c>
      <c r="B23" s="5" t="s">
        <v>216</v>
      </c>
      <c r="C23" s="26"/>
      <c r="D23" s="26"/>
      <c r="E23" s="26"/>
      <c r="F23" s="26"/>
    </row>
    <row r="24" spans="1:6" ht="15" customHeight="1">
      <c r="A24" s="4" t="s">
        <v>406</v>
      </c>
      <c r="B24" s="5" t="s">
        <v>217</v>
      </c>
      <c r="C24" s="26"/>
      <c r="D24" s="26"/>
      <c r="E24" s="26"/>
      <c r="F24" s="26"/>
    </row>
    <row r="25" spans="1:6" ht="15" customHeight="1">
      <c r="A25" s="4" t="s">
        <v>407</v>
      </c>
      <c r="B25" s="5" t="s">
        <v>218</v>
      </c>
      <c r="C25" s="26"/>
      <c r="D25" s="26"/>
      <c r="E25" s="26"/>
      <c r="F25" s="26"/>
    </row>
    <row r="26" spans="1:6" ht="15" customHeight="1">
      <c r="A26" s="4" t="s">
        <v>408</v>
      </c>
      <c r="B26" s="5" t="s">
        <v>221</v>
      </c>
      <c r="C26" s="26"/>
      <c r="D26" s="26"/>
      <c r="E26" s="26"/>
      <c r="F26" s="26"/>
    </row>
    <row r="27" spans="1:6" ht="15" customHeight="1">
      <c r="A27" s="4" t="s">
        <v>222</v>
      </c>
      <c r="B27" s="5" t="s">
        <v>223</v>
      </c>
      <c r="C27" s="26"/>
      <c r="D27" s="26"/>
      <c r="E27" s="26"/>
      <c r="F27" s="26"/>
    </row>
    <row r="28" spans="1:6" ht="15" customHeight="1">
      <c r="A28" s="4" t="s">
        <v>409</v>
      </c>
      <c r="B28" s="5" t="s">
        <v>224</v>
      </c>
      <c r="C28" s="26"/>
      <c r="D28" s="26"/>
      <c r="E28" s="26"/>
      <c r="F28" s="26"/>
    </row>
    <row r="29" spans="1:6" ht="15" customHeight="1">
      <c r="A29" s="4" t="s">
        <v>410</v>
      </c>
      <c r="B29" s="5" t="s">
        <v>229</v>
      </c>
      <c r="C29" s="26"/>
      <c r="D29" s="26"/>
      <c r="E29" s="26"/>
      <c r="F29" s="26"/>
    </row>
    <row r="30" spans="1:6" ht="15" customHeight="1">
      <c r="A30" s="6" t="s">
        <v>437</v>
      </c>
      <c r="B30" s="7" t="s">
        <v>232</v>
      </c>
      <c r="C30" s="26"/>
      <c r="D30" s="26"/>
      <c r="E30" s="26"/>
      <c r="F30" s="26"/>
    </row>
    <row r="31" spans="1:6" ht="15" customHeight="1">
      <c r="A31" s="4" t="s">
        <v>411</v>
      </c>
      <c r="B31" s="5" t="s">
        <v>233</v>
      </c>
      <c r="C31" s="26"/>
      <c r="D31" s="26"/>
      <c r="E31" s="26"/>
      <c r="F31" s="26"/>
    </row>
    <row r="32" spans="1:6" ht="15" customHeight="1">
      <c r="A32" s="38" t="s">
        <v>438</v>
      </c>
      <c r="B32" s="48" t="s">
        <v>234</v>
      </c>
      <c r="C32" s="26"/>
      <c r="D32" s="26"/>
      <c r="E32" s="26"/>
      <c r="F32" s="26"/>
    </row>
    <row r="33" spans="1:6" ht="15" customHeight="1">
      <c r="A33" s="12" t="s">
        <v>235</v>
      </c>
      <c r="B33" s="5" t="s">
        <v>236</v>
      </c>
      <c r="C33" s="26"/>
      <c r="D33" s="26"/>
      <c r="E33" s="26"/>
      <c r="F33" s="26"/>
    </row>
    <row r="34" spans="1:6" ht="15" customHeight="1">
      <c r="A34" s="12" t="s">
        <v>412</v>
      </c>
      <c r="B34" s="5" t="s">
        <v>237</v>
      </c>
      <c r="C34" s="26"/>
      <c r="D34" s="26"/>
      <c r="E34" s="26"/>
      <c r="F34" s="26"/>
    </row>
    <row r="35" spans="1:6" ht="15" customHeight="1">
      <c r="A35" s="12" t="s">
        <v>413</v>
      </c>
      <c r="B35" s="5" t="s">
        <v>238</v>
      </c>
      <c r="C35" s="26"/>
      <c r="D35" s="26"/>
      <c r="E35" s="26"/>
      <c r="F35" s="26"/>
    </row>
    <row r="36" spans="1:6" ht="15" customHeight="1">
      <c r="A36" s="12" t="s">
        <v>414</v>
      </c>
      <c r="B36" s="5" t="s">
        <v>239</v>
      </c>
      <c r="C36" s="26"/>
      <c r="D36" s="26"/>
      <c r="E36" s="26"/>
      <c r="F36" s="26"/>
    </row>
    <row r="37" spans="1:6" ht="15" customHeight="1">
      <c r="A37" s="12" t="s">
        <v>240</v>
      </c>
      <c r="B37" s="5" t="s">
        <v>241</v>
      </c>
      <c r="C37" s="26"/>
      <c r="D37" s="26"/>
      <c r="E37" s="26"/>
      <c r="F37" s="26"/>
    </row>
    <row r="38" spans="1:6" ht="15" customHeight="1">
      <c r="A38" s="12" t="s">
        <v>242</v>
      </c>
      <c r="B38" s="5" t="s">
        <v>243</v>
      </c>
      <c r="C38" s="26"/>
      <c r="D38" s="26"/>
      <c r="E38" s="26"/>
      <c r="F38" s="26"/>
    </row>
    <row r="39" spans="1:6" ht="15" customHeight="1">
      <c r="A39" s="12" t="s">
        <v>244</v>
      </c>
      <c r="B39" s="5" t="s">
        <v>245</v>
      </c>
      <c r="C39" s="26"/>
      <c r="D39" s="26"/>
      <c r="E39" s="26"/>
      <c r="F39" s="26"/>
    </row>
    <row r="40" spans="1:6" ht="15" customHeight="1">
      <c r="A40" s="12" t="s">
        <v>415</v>
      </c>
      <c r="B40" s="5" t="s">
        <v>246</v>
      </c>
      <c r="C40" s="26"/>
      <c r="D40" s="26"/>
      <c r="E40" s="26"/>
      <c r="F40" s="26"/>
    </row>
    <row r="41" spans="1:6" ht="15" customHeight="1">
      <c r="A41" s="12" t="s">
        <v>416</v>
      </c>
      <c r="B41" s="5" t="s">
        <v>247</v>
      </c>
      <c r="C41" s="26"/>
      <c r="D41" s="26"/>
      <c r="E41" s="26"/>
      <c r="F41" s="26"/>
    </row>
    <row r="42" spans="1:6" ht="15" customHeight="1">
      <c r="A42" s="12" t="s">
        <v>417</v>
      </c>
      <c r="B42" s="5" t="s">
        <v>248</v>
      </c>
      <c r="C42" s="26"/>
      <c r="D42" s="26"/>
      <c r="E42" s="26"/>
      <c r="F42" s="26"/>
    </row>
    <row r="43" spans="1:6" ht="15" customHeight="1">
      <c r="A43" s="47" t="s">
        <v>439</v>
      </c>
      <c r="B43" s="48" t="s">
        <v>249</v>
      </c>
      <c r="C43" s="26"/>
      <c r="D43" s="26"/>
      <c r="E43" s="26"/>
      <c r="F43" s="26"/>
    </row>
    <row r="44" spans="1:6" ht="15" customHeight="1">
      <c r="A44" s="12" t="s">
        <v>258</v>
      </c>
      <c r="B44" s="5" t="s">
        <v>259</v>
      </c>
      <c r="C44" s="26"/>
      <c r="D44" s="26"/>
      <c r="E44" s="26"/>
      <c r="F44" s="26"/>
    </row>
    <row r="45" spans="1:6" ht="15" customHeight="1">
      <c r="A45" s="4" t="s">
        <v>421</v>
      </c>
      <c r="B45" s="5" t="s">
        <v>260</v>
      </c>
      <c r="C45" s="26"/>
      <c r="D45" s="26"/>
      <c r="E45" s="26"/>
      <c r="F45" s="26"/>
    </row>
    <row r="46" spans="1:6" ht="15" customHeight="1">
      <c r="A46" s="12" t="s">
        <v>422</v>
      </c>
      <c r="B46" s="5" t="s">
        <v>261</v>
      </c>
      <c r="C46" s="26"/>
      <c r="D46" s="26"/>
      <c r="E46" s="26"/>
      <c r="F46" s="26"/>
    </row>
    <row r="47" spans="1:6" ht="15" customHeight="1">
      <c r="A47" s="38" t="s">
        <v>441</v>
      </c>
      <c r="B47" s="48" t="s">
        <v>262</v>
      </c>
      <c r="C47" s="26"/>
      <c r="D47" s="26"/>
      <c r="E47" s="26"/>
      <c r="F47" s="26"/>
    </row>
    <row r="48" spans="1:6" ht="15" customHeight="1">
      <c r="A48" s="54" t="s">
        <v>504</v>
      </c>
      <c r="B48" s="59"/>
      <c r="C48" s="26"/>
      <c r="D48" s="26"/>
      <c r="E48" s="26"/>
      <c r="F48" s="26"/>
    </row>
    <row r="49" spans="1:6" ht="15" customHeight="1">
      <c r="A49" s="4" t="s">
        <v>204</v>
      </c>
      <c r="B49" s="5" t="s">
        <v>205</v>
      </c>
      <c r="C49" s="26"/>
      <c r="D49" s="26"/>
      <c r="E49" s="26"/>
      <c r="F49" s="26"/>
    </row>
    <row r="50" spans="1:6" ht="15" customHeight="1">
      <c r="A50" s="4" t="s">
        <v>206</v>
      </c>
      <c r="B50" s="5" t="s">
        <v>207</v>
      </c>
      <c r="C50" s="26"/>
      <c r="D50" s="26"/>
      <c r="E50" s="26"/>
      <c r="F50" s="26"/>
    </row>
    <row r="51" spans="1:6" ht="15" customHeight="1">
      <c r="A51" s="4" t="s">
        <v>399</v>
      </c>
      <c r="B51" s="5" t="s">
        <v>208</v>
      </c>
      <c r="C51" s="26"/>
      <c r="D51" s="26"/>
      <c r="E51" s="26"/>
      <c r="F51" s="26"/>
    </row>
    <row r="52" spans="1:6" ht="15" customHeight="1">
      <c r="A52" s="4" t="s">
        <v>400</v>
      </c>
      <c r="B52" s="5" t="s">
        <v>209</v>
      </c>
      <c r="C52" s="26"/>
      <c r="D52" s="26"/>
      <c r="E52" s="26"/>
      <c r="F52" s="26"/>
    </row>
    <row r="53" spans="1:6" ht="15" customHeight="1">
      <c r="A53" s="4" t="s">
        <v>401</v>
      </c>
      <c r="B53" s="5" t="s">
        <v>210</v>
      </c>
      <c r="C53" s="26"/>
      <c r="D53" s="26"/>
      <c r="E53" s="26"/>
      <c r="F53" s="26"/>
    </row>
    <row r="54" spans="1:6" ht="15" customHeight="1">
      <c r="A54" s="38" t="s">
        <v>435</v>
      </c>
      <c r="B54" s="48" t="s">
        <v>211</v>
      </c>
      <c r="C54" s="26"/>
      <c r="D54" s="26"/>
      <c r="E54" s="26"/>
      <c r="F54" s="26"/>
    </row>
    <row r="55" spans="1:6" ht="15" customHeight="1">
      <c r="A55" s="12" t="s">
        <v>418</v>
      </c>
      <c r="B55" s="5" t="s">
        <v>250</v>
      </c>
      <c r="C55" s="26"/>
      <c r="D55" s="26"/>
      <c r="E55" s="26"/>
      <c r="F55" s="26"/>
    </row>
    <row r="56" spans="1:6" ht="15" customHeight="1">
      <c r="A56" s="12" t="s">
        <v>419</v>
      </c>
      <c r="B56" s="5" t="s">
        <v>251</v>
      </c>
      <c r="C56" s="26"/>
      <c r="D56" s="26"/>
      <c r="E56" s="26"/>
      <c r="F56" s="26"/>
    </row>
    <row r="57" spans="1:6" ht="15" customHeight="1">
      <c r="A57" s="12" t="s">
        <v>252</v>
      </c>
      <c r="B57" s="5" t="s">
        <v>253</v>
      </c>
      <c r="C57" s="26"/>
      <c r="D57" s="26"/>
      <c r="E57" s="26"/>
      <c r="F57" s="26"/>
    </row>
    <row r="58" spans="1:6" ht="15" customHeight="1">
      <c r="A58" s="12" t="s">
        <v>420</v>
      </c>
      <c r="B58" s="5" t="s">
        <v>254</v>
      </c>
      <c r="C58" s="26"/>
      <c r="D58" s="26"/>
      <c r="E58" s="26"/>
      <c r="F58" s="26"/>
    </row>
    <row r="59" spans="1:6" ht="15" customHeight="1">
      <c r="A59" s="12" t="s">
        <v>255</v>
      </c>
      <c r="B59" s="5" t="s">
        <v>256</v>
      </c>
      <c r="C59" s="26"/>
      <c r="D59" s="26"/>
      <c r="E59" s="26"/>
      <c r="F59" s="26"/>
    </row>
    <row r="60" spans="1:6" ht="15" customHeight="1">
      <c r="A60" s="38" t="s">
        <v>440</v>
      </c>
      <c r="B60" s="48" t="s">
        <v>257</v>
      </c>
      <c r="C60" s="26"/>
      <c r="D60" s="26"/>
      <c r="E60" s="26"/>
      <c r="F60" s="26"/>
    </row>
    <row r="61" spans="1:6" ht="15" customHeight="1">
      <c r="A61" s="12" t="s">
        <v>263</v>
      </c>
      <c r="B61" s="5" t="s">
        <v>264</v>
      </c>
      <c r="C61" s="26"/>
      <c r="D61" s="26"/>
      <c r="E61" s="26"/>
      <c r="F61" s="26"/>
    </row>
    <row r="62" spans="1:6" ht="15" customHeight="1">
      <c r="A62" s="4" t="s">
        <v>423</v>
      </c>
      <c r="B62" s="5" t="s">
        <v>265</v>
      </c>
      <c r="C62" s="26"/>
      <c r="D62" s="26"/>
      <c r="E62" s="26"/>
      <c r="F62" s="26"/>
    </row>
    <row r="63" spans="1:6" ht="15" customHeight="1">
      <c r="A63" s="12" t="s">
        <v>424</v>
      </c>
      <c r="B63" s="5" t="s">
        <v>266</v>
      </c>
      <c r="C63" s="26"/>
      <c r="D63" s="26"/>
      <c r="E63" s="26"/>
      <c r="F63" s="26"/>
    </row>
    <row r="64" spans="1:6" ht="15" customHeight="1">
      <c r="A64" s="38" t="s">
        <v>443</v>
      </c>
      <c r="B64" s="48" t="s">
        <v>267</v>
      </c>
      <c r="C64" s="26"/>
      <c r="D64" s="26"/>
      <c r="E64" s="26"/>
      <c r="F64" s="26"/>
    </row>
    <row r="65" spans="1:6" ht="15" customHeight="1">
      <c r="A65" s="54" t="s">
        <v>503</v>
      </c>
      <c r="B65" s="59"/>
      <c r="C65" s="26"/>
      <c r="D65" s="26"/>
      <c r="E65" s="26"/>
      <c r="F65" s="26"/>
    </row>
    <row r="66" spans="1:6" ht="15">
      <c r="A66" s="45" t="s">
        <v>442</v>
      </c>
      <c r="B66" s="34" t="s">
        <v>268</v>
      </c>
      <c r="C66" s="26"/>
      <c r="D66" s="26"/>
      <c r="E66" s="26"/>
      <c r="F66" s="26"/>
    </row>
    <row r="67" spans="1:6" ht="15">
      <c r="A67" s="58" t="s">
        <v>556</v>
      </c>
      <c r="B67" s="57"/>
      <c r="C67" s="26"/>
      <c r="D67" s="26"/>
      <c r="E67" s="26"/>
      <c r="F67" s="26"/>
    </row>
    <row r="68" spans="1:6" ht="15">
      <c r="A68" s="58" t="s">
        <v>557</v>
      </c>
      <c r="B68" s="57"/>
      <c r="C68" s="26"/>
      <c r="D68" s="26"/>
      <c r="E68" s="26"/>
      <c r="F68" s="26"/>
    </row>
    <row r="69" spans="1:6" ht="14.25">
      <c r="A69" s="36" t="s">
        <v>425</v>
      </c>
      <c r="B69" s="4" t="s">
        <v>269</v>
      </c>
      <c r="C69" s="26"/>
      <c r="D69" s="26"/>
      <c r="E69" s="26"/>
      <c r="F69" s="26"/>
    </row>
    <row r="70" spans="1:6" ht="14.25">
      <c r="A70" s="12" t="s">
        <v>270</v>
      </c>
      <c r="B70" s="4" t="s">
        <v>271</v>
      </c>
      <c r="C70" s="26"/>
      <c r="D70" s="26"/>
      <c r="E70" s="26"/>
      <c r="F70" s="26"/>
    </row>
    <row r="71" spans="1:6" ht="14.25">
      <c r="A71" s="36" t="s">
        <v>426</v>
      </c>
      <c r="B71" s="4" t="s">
        <v>272</v>
      </c>
      <c r="C71" s="26"/>
      <c r="D71" s="26"/>
      <c r="E71" s="26"/>
      <c r="F71" s="26"/>
    </row>
    <row r="72" spans="1:6" ht="14.25">
      <c r="A72" s="14" t="s">
        <v>444</v>
      </c>
      <c r="B72" s="6" t="s">
        <v>273</v>
      </c>
      <c r="C72" s="26"/>
      <c r="D72" s="26"/>
      <c r="E72" s="26"/>
      <c r="F72" s="26"/>
    </row>
    <row r="73" spans="1:6" ht="14.25">
      <c r="A73" s="12" t="s">
        <v>427</v>
      </c>
      <c r="B73" s="4" t="s">
        <v>274</v>
      </c>
      <c r="C73" s="26"/>
      <c r="D73" s="26"/>
      <c r="E73" s="26"/>
      <c r="F73" s="26"/>
    </row>
    <row r="74" spans="1:6" ht="14.25">
      <c r="A74" s="36" t="s">
        <v>275</v>
      </c>
      <c r="B74" s="4" t="s">
        <v>276</v>
      </c>
      <c r="C74" s="26"/>
      <c r="D74" s="26"/>
      <c r="E74" s="26"/>
      <c r="F74" s="26"/>
    </row>
    <row r="75" spans="1:6" ht="14.25">
      <c r="A75" s="12" t="s">
        <v>428</v>
      </c>
      <c r="B75" s="4" t="s">
        <v>277</v>
      </c>
      <c r="C75" s="26"/>
      <c r="D75" s="26"/>
      <c r="E75" s="26"/>
      <c r="F75" s="26"/>
    </row>
    <row r="76" spans="1:6" ht="14.25">
      <c r="A76" s="36" t="s">
        <v>278</v>
      </c>
      <c r="B76" s="4" t="s">
        <v>279</v>
      </c>
      <c r="C76" s="26"/>
      <c r="D76" s="26"/>
      <c r="E76" s="26"/>
      <c r="F76" s="26"/>
    </row>
    <row r="77" spans="1:6" ht="14.25">
      <c r="A77" s="13" t="s">
        <v>445</v>
      </c>
      <c r="B77" s="6" t="s">
        <v>280</v>
      </c>
      <c r="C77" s="26"/>
      <c r="D77" s="26"/>
      <c r="E77" s="26"/>
      <c r="F77" s="26"/>
    </row>
    <row r="78" spans="1:6" ht="14.25">
      <c r="A78" s="4" t="s">
        <v>554</v>
      </c>
      <c r="B78" s="4" t="s">
        <v>281</v>
      </c>
      <c r="C78" s="26"/>
      <c r="D78" s="26"/>
      <c r="E78" s="26"/>
      <c r="F78" s="26"/>
    </row>
    <row r="79" spans="1:6" ht="14.25">
      <c r="A79" s="4" t="s">
        <v>555</v>
      </c>
      <c r="B79" s="4" t="s">
        <v>281</v>
      </c>
      <c r="C79" s="26"/>
      <c r="D79" s="26"/>
      <c r="E79" s="26"/>
      <c r="F79" s="26"/>
    </row>
    <row r="80" spans="1:6" ht="14.25">
      <c r="A80" s="4" t="s">
        <v>552</v>
      </c>
      <c r="B80" s="4" t="s">
        <v>282</v>
      </c>
      <c r="C80" s="26"/>
      <c r="D80" s="26"/>
      <c r="E80" s="26"/>
      <c r="F80" s="26"/>
    </row>
    <row r="81" spans="1:6" ht="14.25">
      <c r="A81" s="4" t="s">
        <v>553</v>
      </c>
      <c r="B81" s="4" t="s">
        <v>282</v>
      </c>
      <c r="C81" s="26"/>
      <c r="D81" s="26"/>
      <c r="E81" s="26"/>
      <c r="F81" s="26"/>
    </row>
    <row r="82" spans="1:6" ht="14.25">
      <c r="A82" s="6" t="s">
        <v>446</v>
      </c>
      <c r="B82" s="6" t="s">
        <v>283</v>
      </c>
      <c r="C82" s="26"/>
      <c r="D82" s="26"/>
      <c r="E82" s="26"/>
      <c r="F82" s="26"/>
    </row>
    <row r="83" spans="1:6" ht="14.25">
      <c r="A83" s="36" t="s">
        <v>284</v>
      </c>
      <c r="B83" s="4" t="s">
        <v>285</v>
      </c>
      <c r="C83" s="26"/>
      <c r="D83" s="26"/>
      <c r="E83" s="26"/>
      <c r="F83" s="26"/>
    </row>
    <row r="84" spans="1:6" ht="14.25">
      <c r="A84" s="36" t="s">
        <v>286</v>
      </c>
      <c r="B84" s="4" t="s">
        <v>287</v>
      </c>
      <c r="C84" s="26"/>
      <c r="D84" s="26"/>
      <c r="E84" s="26"/>
      <c r="F84" s="26"/>
    </row>
    <row r="85" spans="1:6" ht="14.25">
      <c r="A85" s="36" t="s">
        <v>288</v>
      </c>
      <c r="B85" s="4" t="s">
        <v>289</v>
      </c>
      <c r="C85" s="26"/>
      <c r="D85" s="26"/>
      <c r="E85" s="26"/>
      <c r="F85" s="26"/>
    </row>
    <row r="86" spans="1:6" ht="14.25">
      <c r="A86" s="36" t="s">
        <v>290</v>
      </c>
      <c r="B86" s="4" t="s">
        <v>291</v>
      </c>
      <c r="C86" s="26"/>
      <c r="D86" s="26"/>
      <c r="E86" s="26"/>
      <c r="F86" s="26"/>
    </row>
    <row r="87" spans="1:6" ht="14.25">
      <c r="A87" s="12" t="s">
        <v>429</v>
      </c>
      <c r="B87" s="4" t="s">
        <v>292</v>
      </c>
      <c r="C87" s="26"/>
      <c r="D87" s="26"/>
      <c r="E87" s="26"/>
      <c r="F87" s="26"/>
    </row>
    <row r="88" spans="1:6" ht="14.25">
      <c r="A88" s="14" t="s">
        <v>447</v>
      </c>
      <c r="B88" s="6" t="s">
        <v>293</v>
      </c>
      <c r="C88" s="26"/>
      <c r="D88" s="26"/>
      <c r="E88" s="26"/>
      <c r="F88" s="26"/>
    </row>
    <row r="89" spans="1:6" ht="14.25">
      <c r="A89" s="12" t="s">
        <v>294</v>
      </c>
      <c r="B89" s="4" t="s">
        <v>295</v>
      </c>
      <c r="C89" s="26"/>
      <c r="D89" s="26"/>
      <c r="E89" s="26"/>
      <c r="F89" s="26"/>
    </row>
    <row r="90" spans="1:6" ht="14.25">
      <c r="A90" s="12" t="s">
        <v>296</v>
      </c>
      <c r="B90" s="4" t="s">
        <v>297</v>
      </c>
      <c r="C90" s="26"/>
      <c r="D90" s="26"/>
      <c r="E90" s="26"/>
      <c r="F90" s="26"/>
    </row>
    <row r="91" spans="1:6" ht="14.25">
      <c r="A91" s="36" t="s">
        <v>298</v>
      </c>
      <c r="B91" s="4" t="s">
        <v>299</v>
      </c>
      <c r="C91" s="26"/>
      <c r="D91" s="26"/>
      <c r="E91" s="26"/>
      <c r="F91" s="26"/>
    </row>
    <row r="92" spans="1:6" ht="14.25">
      <c r="A92" s="36" t="s">
        <v>430</v>
      </c>
      <c r="B92" s="4" t="s">
        <v>300</v>
      </c>
      <c r="C92" s="26"/>
      <c r="D92" s="26"/>
      <c r="E92" s="26"/>
      <c r="F92" s="26"/>
    </row>
    <row r="93" spans="1:6" ht="14.25">
      <c r="A93" s="13" t="s">
        <v>448</v>
      </c>
      <c r="B93" s="6" t="s">
        <v>301</v>
      </c>
      <c r="C93" s="26"/>
      <c r="D93" s="26"/>
      <c r="E93" s="26"/>
      <c r="F93" s="26"/>
    </row>
    <row r="94" spans="1:6" ht="14.25">
      <c r="A94" s="14" t="s">
        <v>302</v>
      </c>
      <c r="B94" s="6" t="s">
        <v>303</v>
      </c>
      <c r="C94" s="26"/>
      <c r="D94" s="26"/>
      <c r="E94" s="26"/>
      <c r="F94" s="26"/>
    </row>
    <row r="95" spans="1:6" ht="15">
      <c r="A95" s="39" t="s">
        <v>449</v>
      </c>
      <c r="B95" s="40" t="s">
        <v>304</v>
      </c>
      <c r="C95" s="26"/>
      <c r="D95" s="26"/>
      <c r="E95" s="26"/>
      <c r="F95" s="26"/>
    </row>
    <row r="96" spans="1:6" ht="15">
      <c r="A96" s="43" t="s">
        <v>432</v>
      </c>
      <c r="B96" s="44"/>
      <c r="C96" s="26"/>
      <c r="D96" s="26"/>
      <c r="E96" s="26"/>
      <c r="F96" s="26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05"/>
  <sheetViews>
    <sheetView workbookViewId="0" topLeftCell="A52">
      <selection activeCell="C60" sqref="C6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98" t="s">
        <v>619</v>
      </c>
      <c r="B1" s="202"/>
      <c r="C1" s="202"/>
      <c r="D1" s="202"/>
      <c r="E1" s="202"/>
      <c r="F1" s="202"/>
      <c r="G1" s="202"/>
      <c r="H1" s="202"/>
    </row>
    <row r="2" spans="1:8" ht="26.25" customHeight="1">
      <c r="A2" s="199" t="s">
        <v>578</v>
      </c>
      <c r="B2" s="200"/>
      <c r="C2" s="200"/>
      <c r="D2" s="200"/>
      <c r="E2" s="200"/>
      <c r="F2" s="200"/>
      <c r="G2" s="200"/>
      <c r="H2" s="200"/>
    </row>
    <row r="3" spans="1:8" ht="53.25">
      <c r="A3" s="1" t="s">
        <v>11</v>
      </c>
      <c r="B3" s="2" t="s">
        <v>12</v>
      </c>
      <c r="C3" s="73" t="s">
        <v>576</v>
      </c>
      <c r="D3" s="73" t="s">
        <v>577</v>
      </c>
      <c r="E3" s="55" t="s">
        <v>567</v>
      </c>
      <c r="F3" s="55" t="s">
        <v>567</v>
      </c>
      <c r="G3" s="55" t="s">
        <v>567</v>
      </c>
      <c r="H3" s="62" t="s">
        <v>568</v>
      </c>
    </row>
    <row r="4" spans="1:8" ht="14.25">
      <c r="A4" s="26"/>
      <c r="B4" s="26"/>
      <c r="C4" s="95"/>
      <c r="D4" s="26"/>
      <c r="E4" s="26"/>
      <c r="F4" s="26"/>
      <c r="G4" s="26"/>
      <c r="H4" s="26"/>
    </row>
    <row r="5" spans="1:8" ht="14.25">
      <c r="A5" s="26"/>
      <c r="B5" s="26"/>
      <c r="C5" s="95"/>
      <c r="D5" s="26"/>
      <c r="E5" s="26"/>
      <c r="F5" s="26"/>
      <c r="G5" s="26"/>
      <c r="H5" s="26"/>
    </row>
    <row r="6" spans="1:8" ht="14.25">
      <c r="A6" s="26"/>
      <c r="B6" s="26"/>
      <c r="C6" s="95"/>
      <c r="D6" s="26"/>
      <c r="E6" s="26"/>
      <c r="F6" s="26"/>
      <c r="G6" s="26"/>
      <c r="H6" s="26"/>
    </row>
    <row r="7" spans="1:8" ht="14.25">
      <c r="A7" s="26"/>
      <c r="B7" s="26"/>
      <c r="C7" s="95"/>
      <c r="D7" s="26"/>
      <c r="E7" s="26"/>
      <c r="F7" s="26"/>
      <c r="G7" s="26"/>
      <c r="H7" s="26"/>
    </row>
    <row r="8" spans="1:8" ht="14.25">
      <c r="A8" s="14" t="s">
        <v>114</v>
      </c>
      <c r="B8" s="7" t="s">
        <v>115</v>
      </c>
      <c r="C8" s="95">
        <f>SUM(C4:C7)</f>
        <v>0</v>
      </c>
      <c r="D8" s="26"/>
      <c r="E8" s="26"/>
      <c r="F8" s="26"/>
      <c r="G8" s="26"/>
      <c r="H8" s="106">
        <f>SUM(C8:G8)</f>
        <v>0</v>
      </c>
    </row>
    <row r="9" spans="1:8" ht="14.25">
      <c r="A9" s="12" t="s">
        <v>608</v>
      </c>
      <c r="B9" s="5"/>
      <c r="C9" s="95"/>
      <c r="D9" s="26"/>
      <c r="E9" s="26"/>
      <c r="F9" s="26"/>
      <c r="G9" s="26"/>
      <c r="H9" s="26"/>
    </row>
    <row r="10" spans="1:8" ht="14.25">
      <c r="A10" s="4" t="s">
        <v>609</v>
      </c>
      <c r="B10" s="5"/>
      <c r="C10" s="95"/>
      <c r="D10" s="26"/>
      <c r="E10" s="26"/>
      <c r="F10" s="26"/>
      <c r="G10" s="26"/>
      <c r="H10" s="26"/>
    </row>
    <row r="11" spans="1:8" ht="14.25">
      <c r="A11" s="12"/>
      <c r="B11" s="5"/>
      <c r="C11" s="95"/>
      <c r="D11" s="26"/>
      <c r="E11" s="26"/>
      <c r="F11" s="26"/>
      <c r="G11" s="26"/>
      <c r="H11" s="26"/>
    </row>
    <row r="12" spans="1:8" ht="14.25">
      <c r="A12" s="12"/>
      <c r="B12" s="5"/>
      <c r="C12" s="95"/>
      <c r="D12" s="26"/>
      <c r="E12" s="26"/>
      <c r="F12" s="26"/>
      <c r="G12" s="26"/>
      <c r="H12" s="26"/>
    </row>
    <row r="13" spans="1:8" ht="14.25">
      <c r="A13" s="14" t="s">
        <v>348</v>
      </c>
      <c r="B13" s="7" t="s">
        <v>116</v>
      </c>
      <c r="C13" s="102">
        <f>SUM(C9:C12)</f>
        <v>0</v>
      </c>
      <c r="D13" s="26"/>
      <c r="E13" s="26"/>
      <c r="F13" s="26"/>
      <c r="G13" s="26"/>
      <c r="H13" s="106">
        <f>SUM(C13:G13)</f>
        <v>0</v>
      </c>
    </row>
    <row r="14" spans="1:8" ht="14.25">
      <c r="A14" s="12"/>
      <c r="B14" s="5"/>
      <c r="C14" s="95"/>
      <c r="D14" s="26"/>
      <c r="E14" s="26"/>
      <c r="F14" s="26"/>
      <c r="G14" s="26"/>
      <c r="H14" s="26"/>
    </row>
    <row r="15" spans="1:8" ht="14.25">
      <c r="A15" s="12"/>
      <c r="B15" s="5"/>
      <c r="C15" s="95"/>
      <c r="D15" s="26"/>
      <c r="E15" s="26"/>
      <c r="F15" s="26"/>
      <c r="G15" s="26"/>
      <c r="H15" s="26"/>
    </row>
    <row r="16" spans="1:8" ht="14.25">
      <c r="A16" s="12" t="s">
        <v>610</v>
      </c>
      <c r="B16" s="5"/>
      <c r="C16" s="94"/>
      <c r="D16" s="26"/>
      <c r="E16" s="26"/>
      <c r="F16" s="26"/>
      <c r="G16" s="26"/>
      <c r="H16" s="26"/>
    </row>
    <row r="17" spans="1:8" ht="14.25">
      <c r="A17" s="12" t="s">
        <v>596</v>
      </c>
      <c r="B17" s="5"/>
      <c r="C17" s="106"/>
      <c r="D17" s="26"/>
      <c r="E17" s="26"/>
      <c r="F17" s="26"/>
      <c r="G17" s="26"/>
      <c r="H17" s="26"/>
    </row>
    <row r="18" spans="1:8" ht="14.25">
      <c r="A18" s="6" t="s">
        <v>117</v>
      </c>
      <c r="B18" s="7" t="s">
        <v>118</v>
      </c>
      <c r="C18" s="102">
        <f>SUM(C14:C17)</f>
        <v>0</v>
      </c>
      <c r="D18" s="26"/>
      <c r="E18" s="26"/>
      <c r="F18" s="26"/>
      <c r="G18" s="26"/>
      <c r="H18" s="106">
        <f>SUM(C18:G18)</f>
        <v>0</v>
      </c>
    </row>
    <row r="19" spans="1:8" ht="14.25">
      <c r="A19" s="4" t="s">
        <v>597</v>
      </c>
      <c r="B19" s="5"/>
      <c r="C19" s="127"/>
      <c r="D19" s="26"/>
      <c r="E19" s="26"/>
      <c r="F19" s="26"/>
      <c r="G19" s="26"/>
      <c r="H19" s="26"/>
    </row>
    <row r="20" spans="1:8" ht="14.25">
      <c r="A20" s="4" t="s">
        <v>598</v>
      </c>
      <c r="B20" s="5"/>
      <c r="C20" s="127"/>
      <c r="D20" s="26"/>
      <c r="E20" s="26"/>
      <c r="F20" s="26"/>
      <c r="G20" s="26"/>
      <c r="H20" s="26"/>
    </row>
    <row r="21" spans="1:8" ht="14.25">
      <c r="A21" s="4" t="s">
        <v>599</v>
      </c>
      <c r="B21" s="5"/>
      <c r="C21" s="127"/>
      <c r="D21" s="26"/>
      <c r="E21" s="26"/>
      <c r="F21" s="26"/>
      <c r="G21" s="26"/>
      <c r="H21" s="26"/>
    </row>
    <row r="22" spans="1:8" ht="14.25">
      <c r="A22" s="4" t="s">
        <v>600</v>
      </c>
      <c r="B22" s="5"/>
      <c r="C22" s="127"/>
      <c r="D22" s="26"/>
      <c r="E22" s="26"/>
      <c r="F22" s="26"/>
      <c r="G22" s="26"/>
      <c r="H22" s="26"/>
    </row>
    <row r="23" spans="1:8" ht="14.25">
      <c r="A23" s="4" t="s">
        <v>601</v>
      </c>
      <c r="B23" s="5"/>
      <c r="C23" s="106"/>
      <c r="D23" s="26"/>
      <c r="E23" s="26"/>
      <c r="F23" s="26"/>
      <c r="G23" s="26"/>
      <c r="H23" s="26"/>
    </row>
    <row r="24" spans="1:8" ht="14.25">
      <c r="A24" s="4" t="s">
        <v>602</v>
      </c>
      <c r="B24" s="5"/>
      <c r="C24" s="106"/>
      <c r="D24" s="26"/>
      <c r="E24" s="26"/>
      <c r="F24" s="26"/>
      <c r="G24" s="26"/>
      <c r="H24" s="26"/>
    </row>
    <row r="25" spans="1:8" ht="14.25">
      <c r="A25" s="4" t="s">
        <v>603</v>
      </c>
      <c r="B25" s="5"/>
      <c r="C25" s="106"/>
      <c r="D25" s="26"/>
      <c r="E25" s="26"/>
      <c r="F25" s="26"/>
      <c r="G25" s="26"/>
      <c r="H25" s="26"/>
    </row>
    <row r="26" spans="1:8" ht="14.25">
      <c r="A26" s="4" t="s">
        <v>604</v>
      </c>
      <c r="B26" s="5"/>
      <c r="C26" s="106"/>
      <c r="D26" s="26"/>
      <c r="E26" s="26"/>
      <c r="F26" s="26"/>
      <c r="G26" s="26"/>
      <c r="H26" s="26"/>
    </row>
    <row r="27" spans="1:8" ht="14.25">
      <c r="A27" s="4" t="s">
        <v>605</v>
      </c>
      <c r="B27" s="5"/>
      <c r="C27" s="106"/>
      <c r="D27" s="26"/>
      <c r="E27" s="26"/>
      <c r="F27" s="26"/>
      <c r="G27" s="26"/>
      <c r="H27" s="26"/>
    </row>
    <row r="28" spans="1:8" ht="14.25">
      <c r="A28" s="4" t="s">
        <v>606</v>
      </c>
      <c r="B28" s="5"/>
      <c r="C28" s="106"/>
      <c r="D28" s="26"/>
      <c r="E28" s="26"/>
      <c r="F28" s="26"/>
      <c r="G28" s="26"/>
      <c r="H28" s="26"/>
    </row>
    <row r="29" spans="1:8" ht="14.25">
      <c r="A29" s="4" t="s">
        <v>607</v>
      </c>
      <c r="B29" s="5"/>
      <c r="C29" s="106"/>
      <c r="D29" s="26"/>
      <c r="E29" s="26"/>
      <c r="F29" s="26"/>
      <c r="G29" s="26"/>
      <c r="H29" s="26"/>
    </row>
    <row r="30" spans="1:8" ht="14.25">
      <c r="A30" s="4" t="str">
        <f>'[1]3.1 melléklet'!$A$19</f>
        <v>Fogorvosi eszközök vétele</v>
      </c>
      <c r="B30" s="5"/>
      <c r="C30" s="95"/>
      <c r="D30" s="26"/>
      <c r="E30" s="26"/>
      <c r="F30" s="26"/>
      <c r="G30" s="26"/>
      <c r="H30" s="26"/>
    </row>
    <row r="31" spans="1:8" ht="14.25">
      <c r="A31" s="4"/>
      <c r="B31" s="5"/>
      <c r="C31" s="95"/>
      <c r="D31" s="26"/>
      <c r="E31" s="26"/>
      <c r="F31" s="26"/>
      <c r="G31" s="26"/>
      <c r="H31" s="26"/>
    </row>
    <row r="32" spans="1:8" ht="14.25">
      <c r="A32" s="14" t="s">
        <v>119</v>
      </c>
      <c r="B32" s="7" t="s">
        <v>120</v>
      </c>
      <c r="C32" s="102">
        <f>SUM(C19:C31)</f>
        <v>0</v>
      </c>
      <c r="D32" s="107"/>
      <c r="E32" s="107"/>
      <c r="F32" s="107"/>
      <c r="G32" s="107"/>
      <c r="H32" s="108">
        <f>SUM(C32:G32)</f>
        <v>0</v>
      </c>
    </row>
    <row r="33" spans="1:8" ht="14.25">
      <c r="A33" s="12"/>
      <c r="B33" s="5"/>
      <c r="C33" s="95"/>
      <c r="D33" s="26"/>
      <c r="E33" s="26"/>
      <c r="F33" s="26"/>
      <c r="G33" s="26"/>
      <c r="H33" s="26"/>
    </row>
    <row r="34" spans="1:8" ht="14.25">
      <c r="A34" s="12"/>
      <c r="B34" s="5"/>
      <c r="C34" s="95"/>
      <c r="D34" s="26"/>
      <c r="E34" s="26"/>
      <c r="F34" s="26"/>
      <c r="G34" s="26"/>
      <c r="H34" s="26"/>
    </row>
    <row r="35" spans="1:8" ht="14.25">
      <c r="A35" s="12"/>
      <c r="B35" s="5"/>
      <c r="C35" s="95"/>
      <c r="D35" s="26"/>
      <c r="E35" s="26"/>
      <c r="F35" s="26"/>
      <c r="G35" s="26"/>
      <c r="H35" s="26"/>
    </row>
    <row r="36" spans="1:8" ht="14.25">
      <c r="A36" s="12" t="s">
        <v>121</v>
      </c>
      <c r="B36" s="5" t="s">
        <v>122</v>
      </c>
      <c r="C36" s="95">
        <f>SUM(C33:C35)</f>
        <v>0</v>
      </c>
      <c r="D36" s="26"/>
      <c r="E36" s="26"/>
      <c r="F36" s="26"/>
      <c r="G36" s="26"/>
      <c r="H36" s="106">
        <f>SUM(C36:G36)</f>
        <v>0</v>
      </c>
    </row>
    <row r="37" spans="1:8" ht="14.25">
      <c r="A37" s="12"/>
      <c r="B37" s="5"/>
      <c r="C37" s="95"/>
      <c r="D37" s="26"/>
      <c r="E37" s="26"/>
      <c r="F37" s="26"/>
      <c r="G37" s="26"/>
      <c r="H37" s="26"/>
    </row>
    <row r="38" spans="1:8" ht="14.25">
      <c r="A38" s="12"/>
      <c r="B38" s="5"/>
      <c r="C38" s="95"/>
      <c r="D38" s="26"/>
      <c r="E38" s="26"/>
      <c r="F38" s="26"/>
      <c r="G38" s="26"/>
      <c r="H38" s="26"/>
    </row>
    <row r="39" spans="1:8" ht="14.25">
      <c r="A39" s="4" t="s">
        <v>123</v>
      </c>
      <c r="B39" s="5" t="s">
        <v>124</v>
      </c>
      <c r="C39" s="95">
        <f>SUM(C37:C38)</f>
        <v>0</v>
      </c>
      <c r="D39" s="26"/>
      <c r="E39" s="26"/>
      <c r="F39" s="26"/>
      <c r="G39" s="26"/>
      <c r="H39" s="106">
        <f>SUM(C39:G39)</f>
        <v>0</v>
      </c>
    </row>
    <row r="40" spans="1:8" ht="14.25">
      <c r="A40" s="4" t="s">
        <v>125</v>
      </c>
      <c r="B40" s="5" t="s">
        <v>126</v>
      </c>
      <c r="C40" s="95"/>
      <c r="D40" s="26"/>
      <c r="E40" s="26"/>
      <c r="F40" s="26"/>
      <c r="G40" s="26"/>
      <c r="H40" s="106">
        <f>SUM(C40:G40)</f>
        <v>0</v>
      </c>
    </row>
    <row r="41" spans="1:8" ht="15">
      <c r="A41" s="18" t="s">
        <v>349</v>
      </c>
      <c r="B41" s="8" t="s">
        <v>127</v>
      </c>
      <c r="C41" s="102">
        <f>SUM(C39,C36,C32,C18,C13,C8,C40)</f>
        <v>0</v>
      </c>
      <c r="D41" s="26"/>
      <c r="E41" s="26"/>
      <c r="F41" s="26"/>
      <c r="G41" s="26"/>
      <c r="H41" s="106">
        <f>SUM(C41:G41)</f>
        <v>0</v>
      </c>
    </row>
    <row r="42" spans="1:8" ht="14.25">
      <c r="A42" s="12" t="s">
        <v>611</v>
      </c>
      <c r="B42" s="7"/>
      <c r="C42" s="128"/>
      <c r="D42" s="26"/>
      <c r="E42" s="26"/>
      <c r="F42" s="26"/>
      <c r="G42" s="26"/>
      <c r="H42" s="26"/>
    </row>
    <row r="43" spans="1:8" ht="14.25">
      <c r="A43" s="12" t="s">
        <v>612</v>
      </c>
      <c r="B43" s="7"/>
      <c r="C43" s="128"/>
      <c r="D43" s="26"/>
      <c r="E43" s="26"/>
      <c r="F43" s="26"/>
      <c r="G43" s="26"/>
      <c r="H43" s="26"/>
    </row>
    <row r="44" spans="1:8" ht="14.25">
      <c r="A44" s="12" t="s">
        <v>613</v>
      </c>
      <c r="B44" s="7"/>
      <c r="C44" s="128"/>
      <c r="D44" s="26"/>
      <c r="E44" s="26"/>
      <c r="F44" s="26"/>
      <c r="G44" s="26"/>
      <c r="H44" s="26"/>
    </row>
    <row r="45" spans="1:8" ht="14.25">
      <c r="A45" s="12" t="s">
        <v>614</v>
      </c>
      <c r="B45" s="7"/>
      <c r="C45" s="128"/>
      <c r="D45" s="26"/>
      <c r="E45" s="26"/>
      <c r="F45" s="26"/>
      <c r="G45" s="26"/>
      <c r="H45" s="26"/>
    </row>
    <row r="46" spans="1:8" ht="14.25">
      <c r="A46" s="12" t="s">
        <v>615</v>
      </c>
      <c r="B46" s="7"/>
      <c r="C46" s="128"/>
      <c r="D46" s="26"/>
      <c r="E46" s="26"/>
      <c r="F46" s="26"/>
      <c r="G46" s="26"/>
      <c r="H46" s="26"/>
    </row>
    <row r="47" spans="1:8" ht="14.25">
      <c r="A47" s="12" t="s">
        <v>616</v>
      </c>
      <c r="B47" s="7"/>
      <c r="C47" s="95"/>
      <c r="D47" s="26"/>
      <c r="E47" s="26"/>
      <c r="F47" s="26"/>
      <c r="G47" s="26"/>
      <c r="H47" s="26"/>
    </row>
    <row r="48" spans="1:8" ht="14.25">
      <c r="A48" s="12" t="s">
        <v>617</v>
      </c>
      <c r="B48" s="7"/>
      <c r="C48" s="95"/>
      <c r="D48" s="26"/>
      <c r="E48" s="26"/>
      <c r="F48" s="26"/>
      <c r="G48" s="26"/>
      <c r="H48" s="26"/>
    </row>
    <row r="49" spans="1:8" ht="14.25">
      <c r="A49" s="14" t="s">
        <v>128</v>
      </c>
      <c r="B49" s="7" t="s">
        <v>129</v>
      </c>
      <c r="C49" s="102">
        <f>SUM(C42:C48)</f>
        <v>0</v>
      </c>
      <c r="D49" s="26"/>
      <c r="E49" s="26"/>
      <c r="F49" s="26"/>
      <c r="G49" s="26"/>
      <c r="H49" s="106">
        <f>SUM(C49:G49)</f>
        <v>0</v>
      </c>
    </row>
    <row r="50" spans="1:8" ht="14.25">
      <c r="A50" s="12"/>
      <c r="B50" s="5"/>
      <c r="C50" s="95"/>
      <c r="D50" s="26"/>
      <c r="E50" s="26"/>
      <c r="F50" s="26"/>
      <c r="G50" s="26"/>
      <c r="H50" s="26"/>
    </row>
    <row r="51" spans="1:8" ht="14.25">
      <c r="A51" s="12"/>
      <c r="B51" s="5"/>
      <c r="C51" s="95"/>
      <c r="D51" s="26"/>
      <c r="E51" s="26"/>
      <c r="F51" s="26"/>
      <c r="G51" s="26"/>
      <c r="H51" s="26"/>
    </row>
    <row r="52" spans="1:8" ht="14.25">
      <c r="A52" s="12"/>
      <c r="B52" s="5"/>
      <c r="C52" s="95"/>
      <c r="D52" s="26"/>
      <c r="E52" s="26"/>
      <c r="F52" s="26"/>
      <c r="G52" s="26"/>
      <c r="H52" s="26"/>
    </row>
    <row r="53" spans="1:8" ht="14.25">
      <c r="A53" s="12"/>
      <c r="B53" s="5"/>
      <c r="C53" s="95"/>
      <c r="D53" s="26"/>
      <c r="E53" s="26"/>
      <c r="F53" s="26"/>
      <c r="G53" s="26"/>
      <c r="H53" s="26"/>
    </row>
    <row r="54" spans="1:8" ht="14.25">
      <c r="A54" s="14" t="s">
        <v>130</v>
      </c>
      <c r="B54" s="7" t="s">
        <v>131</v>
      </c>
      <c r="C54" s="102">
        <f>SUM(C50:C53)</f>
        <v>0</v>
      </c>
      <c r="D54" s="26"/>
      <c r="E54" s="26"/>
      <c r="F54" s="26"/>
      <c r="G54" s="26"/>
      <c r="H54" s="106">
        <f>SUM(C54:G54)</f>
        <v>0</v>
      </c>
    </row>
    <row r="55" spans="1:8" ht="14.25">
      <c r="A55" s="12"/>
      <c r="B55" s="5"/>
      <c r="C55" s="95"/>
      <c r="D55" s="26"/>
      <c r="E55" s="26"/>
      <c r="F55" s="26"/>
      <c r="G55" s="26"/>
      <c r="H55" s="26"/>
    </row>
    <row r="56" spans="1:8" ht="14.25">
      <c r="A56" s="12"/>
      <c r="B56" s="5"/>
      <c r="C56" s="95"/>
      <c r="D56" s="26"/>
      <c r="E56" s="26"/>
      <c r="F56" s="26"/>
      <c r="G56" s="26"/>
      <c r="H56" s="26"/>
    </row>
    <row r="57" spans="1:8" ht="14.25">
      <c r="A57" s="12"/>
      <c r="B57" s="5"/>
      <c r="C57" s="95"/>
      <c r="D57" s="26"/>
      <c r="E57" s="26"/>
      <c r="F57" s="26"/>
      <c r="G57" s="26"/>
      <c r="H57" s="26"/>
    </row>
    <row r="58" spans="1:8" ht="14.25">
      <c r="A58" s="12"/>
      <c r="B58" s="5"/>
      <c r="C58" s="95"/>
      <c r="D58" s="26"/>
      <c r="E58" s="26"/>
      <c r="F58" s="26"/>
      <c r="G58" s="26"/>
      <c r="H58" s="26"/>
    </row>
    <row r="59" spans="1:8" ht="14.25">
      <c r="A59" s="12" t="s">
        <v>132</v>
      </c>
      <c r="B59" s="5" t="s">
        <v>133</v>
      </c>
      <c r="C59" s="95">
        <f>SUM(C55:C58)</f>
        <v>0</v>
      </c>
      <c r="D59" s="26"/>
      <c r="E59" s="26"/>
      <c r="F59" s="26"/>
      <c r="G59" s="26"/>
      <c r="H59" s="106">
        <f>SUM(C59:G59)</f>
        <v>0</v>
      </c>
    </row>
    <row r="60" spans="1:8" ht="14.25">
      <c r="A60" s="14" t="s">
        <v>134</v>
      </c>
      <c r="B60" s="7" t="s">
        <v>135</v>
      </c>
      <c r="C60" s="102"/>
      <c r="D60" s="26"/>
      <c r="E60" s="26"/>
      <c r="F60" s="26"/>
      <c r="G60" s="26"/>
      <c r="H60" s="106">
        <f>SUM(C60:G60)</f>
        <v>0</v>
      </c>
    </row>
    <row r="61" spans="1:8" ht="15">
      <c r="A61" s="18" t="s">
        <v>350</v>
      </c>
      <c r="B61" s="8" t="s">
        <v>136</v>
      </c>
      <c r="C61" s="102">
        <f>SUM(C59,C54,C49,C60)</f>
        <v>0</v>
      </c>
      <c r="D61" s="26"/>
      <c r="E61" s="26"/>
      <c r="F61" s="26"/>
      <c r="G61" s="26"/>
      <c r="H61" s="106">
        <f>SUM(C61:G61)</f>
        <v>0</v>
      </c>
    </row>
    <row r="64" spans="1:7" ht="14.25">
      <c r="A64" s="42" t="s">
        <v>562</v>
      </c>
      <c r="B64" s="42" t="s">
        <v>563</v>
      </c>
      <c r="C64" s="42" t="s">
        <v>564</v>
      </c>
      <c r="D64" s="42" t="s">
        <v>565</v>
      </c>
      <c r="E64" s="3"/>
      <c r="F64" s="3"/>
      <c r="G64" s="3"/>
    </row>
    <row r="65" spans="1:7" ht="14.25">
      <c r="A65" s="41"/>
      <c r="B65" s="41"/>
      <c r="C65" s="41"/>
      <c r="D65" s="41"/>
      <c r="E65" s="3"/>
      <c r="F65" s="3"/>
      <c r="G65" s="3"/>
    </row>
    <row r="66" spans="1:7" ht="14.25">
      <c r="A66" s="41"/>
      <c r="B66" s="41"/>
      <c r="C66" s="41"/>
      <c r="D66" s="41"/>
      <c r="E66" s="3"/>
      <c r="F66" s="3"/>
      <c r="G66" s="3"/>
    </row>
    <row r="67" spans="1:7" ht="14.25">
      <c r="A67" s="41"/>
      <c r="B67" s="41"/>
      <c r="C67" s="41"/>
      <c r="D67" s="41"/>
      <c r="E67" s="3"/>
      <c r="F67" s="3"/>
      <c r="G67" s="3"/>
    </row>
    <row r="68" spans="1:7" ht="14.25">
      <c r="A68" s="41"/>
      <c r="B68" s="41"/>
      <c r="C68" s="41"/>
      <c r="D68" s="41"/>
      <c r="E68" s="3"/>
      <c r="F68" s="3"/>
      <c r="G68" s="3"/>
    </row>
    <row r="69" spans="1:7" ht="14.25">
      <c r="A69" s="12" t="s">
        <v>114</v>
      </c>
      <c r="B69" s="5" t="s">
        <v>115</v>
      </c>
      <c r="C69" s="41"/>
      <c r="D69" s="41"/>
      <c r="E69" s="3"/>
      <c r="F69" s="3"/>
      <c r="G69" s="3"/>
    </row>
    <row r="70" spans="1:7" ht="14.25">
      <c r="A70" s="12"/>
      <c r="B70" s="5"/>
      <c r="C70" s="41"/>
      <c r="D70" s="41"/>
      <c r="E70" s="3"/>
      <c r="F70" s="3"/>
      <c r="G70" s="3"/>
    </row>
    <row r="71" spans="1:7" ht="14.25">
      <c r="A71" s="12"/>
      <c r="B71" s="5"/>
      <c r="C71" s="41"/>
      <c r="D71" s="41"/>
      <c r="E71" s="3"/>
      <c r="F71" s="3"/>
      <c r="G71" s="3"/>
    </row>
    <row r="72" spans="1:7" ht="14.25">
      <c r="A72" s="12"/>
      <c r="B72" s="5"/>
      <c r="C72" s="41"/>
      <c r="D72" s="41"/>
      <c r="E72" s="3"/>
      <c r="F72" s="3"/>
      <c r="G72" s="3"/>
    </row>
    <row r="73" spans="1:7" ht="14.25">
      <c r="A73" s="12"/>
      <c r="B73" s="5"/>
      <c r="C73" s="41"/>
      <c r="D73" s="41"/>
      <c r="E73" s="3"/>
      <c r="F73" s="3"/>
      <c r="G73" s="3"/>
    </row>
    <row r="74" spans="1:7" ht="14.25">
      <c r="A74" s="12" t="s">
        <v>348</v>
      </c>
      <c r="B74" s="5" t="s">
        <v>116</v>
      </c>
      <c r="C74" s="41"/>
      <c r="D74" s="41"/>
      <c r="E74" s="3"/>
      <c r="F74" s="3"/>
      <c r="G74" s="3"/>
    </row>
    <row r="75" spans="1:7" ht="14.25">
      <c r="A75" s="12"/>
      <c r="B75" s="5"/>
      <c r="C75" s="41"/>
      <c r="D75" s="41"/>
      <c r="E75" s="3"/>
      <c r="F75" s="3"/>
      <c r="G75" s="3"/>
    </row>
    <row r="76" spans="1:7" ht="14.25">
      <c r="A76" s="12"/>
      <c r="B76" s="5"/>
      <c r="C76" s="41"/>
      <c r="D76" s="41"/>
      <c r="E76" s="3"/>
      <c r="F76" s="3"/>
      <c r="G76" s="3"/>
    </row>
    <row r="77" spans="1:7" ht="14.25">
      <c r="A77" s="12"/>
      <c r="B77" s="5"/>
      <c r="C77" s="41"/>
      <c r="D77" s="41"/>
      <c r="E77" s="3"/>
      <c r="F77" s="3"/>
      <c r="G77" s="3"/>
    </row>
    <row r="78" spans="1:7" ht="14.25">
      <c r="A78" s="12"/>
      <c r="B78" s="5"/>
      <c r="C78" s="41"/>
      <c r="D78" s="41"/>
      <c r="E78" s="3"/>
      <c r="F78" s="3"/>
      <c r="G78" s="3"/>
    </row>
    <row r="79" spans="1:7" ht="14.25">
      <c r="A79" s="4" t="s">
        <v>117</v>
      </c>
      <c r="B79" s="5" t="s">
        <v>118</v>
      </c>
      <c r="C79" s="41"/>
      <c r="D79" s="41"/>
      <c r="E79" s="3"/>
      <c r="F79" s="3"/>
      <c r="G79" s="3"/>
    </row>
    <row r="80" spans="1:7" ht="14.25">
      <c r="A80" s="4"/>
      <c r="B80" s="5"/>
      <c r="C80" s="41"/>
      <c r="D80" s="41"/>
      <c r="E80" s="3"/>
      <c r="F80" s="3"/>
      <c r="G80" s="3"/>
    </row>
    <row r="81" spans="1:7" ht="14.25">
      <c r="A81" s="4"/>
      <c r="B81" s="5"/>
      <c r="C81" s="41"/>
      <c r="D81" s="41"/>
      <c r="E81" s="3"/>
      <c r="F81" s="3"/>
      <c r="G81" s="3"/>
    </row>
    <row r="82" spans="1:7" ht="14.25">
      <c r="A82" s="12" t="s">
        <v>119</v>
      </c>
      <c r="B82" s="5" t="s">
        <v>120</v>
      </c>
      <c r="C82" s="41"/>
      <c r="D82" s="41"/>
      <c r="E82" s="3"/>
      <c r="F82" s="3"/>
      <c r="G82" s="3"/>
    </row>
    <row r="83" spans="1:7" ht="15">
      <c r="A83" s="18" t="s">
        <v>349</v>
      </c>
      <c r="B83" s="8" t="s">
        <v>127</v>
      </c>
      <c r="C83" s="41"/>
      <c r="D83" s="41"/>
      <c r="E83" s="3"/>
      <c r="F83" s="3"/>
      <c r="G83" s="3"/>
    </row>
    <row r="84" spans="1:7" ht="15">
      <c r="A84" s="20"/>
      <c r="B84" s="7"/>
      <c r="C84" s="41"/>
      <c r="D84" s="41"/>
      <c r="E84" s="3"/>
      <c r="F84" s="3"/>
      <c r="G84" s="3"/>
    </row>
    <row r="85" spans="1:7" ht="15">
      <c r="A85" s="20"/>
      <c r="B85" s="7"/>
      <c r="C85" s="41"/>
      <c r="D85" s="41"/>
      <c r="E85" s="3"/>
      <c r="F85" s="3"/>
      <c r="G85" s="3"/>
    </row>
    <row r="86" spans="1:7" ht="15">
      <c r="A86" s="20"/>
      <c r="B86" s="7"/>
      <c r="C86" s="41"/>
      <c r="D86" s="41"/>
      <c r="E86" s="3"/>
      <c r="F86" s="3"/>
      <c r="G86" s="3"/>
    </row>
    <row r="87" spans="1:7" ht="15">
      <c r="A87" s="20"/>
      <c r="B87" s="7"/>
      <c r="C87" s="41"/>
      <c r="D87" s="41"/>
      <c r="E87" s="3"/>
      <c r="F87" s="3"/>
      <c r="G87" s="3"/>
    </row>
    <row r="88" spans="1:7" ht="14.25">
      <c r="A88" s="12" t="s">
        <v>128</v>
      </c>
      <c r="B88" s="5" t="s">
        <v>129</v>
      </c>
      <c r="C88" s="41"/>
      <c r="D88" s="41"/>
      <c r="E88" s="3"/>
      <c r="F88" s="3"/>
      <c r="G88" s="3"/>
    </row>
    <row r="89" spans="1:7" ht="14.25">
      <c r="A89" s="12"/>
      <c r="B89" s="5"/>
      <c r="C89" s="41"/>
      <c r="D89" s="41"/>
      <c r="E89" s="3"/>
      <c r="F89" s="3"/>
      <c r="G89" s="3"/>
    </row>
    <row r="90" spans="1:7" ht="14.25">
      <c r="A90" s="12"/>
      <c r="B90" s="5"/>
      <c r="C90" s="41"/>
      <c r="D90" s="41"/>
      <c r="E90" s="3"/>
      <c r="F90" s="3"/>
      <c r="G90" s="3"/>
    </row>
    <row r="91" spans="1:7" ht="14.25">
      <c r="A91" s="12"/>
      <c r="B91" s="5"/>
      <c r="C91" s="41"/>
      <c r="D91" s="41"/>
      <c r="E91" s="3"/>
      <c r="F91" s="3"/>
      <c r="G91" s="3"/>
    </row>
    <row r="92" spans="1:7" ht="14.25">
      <c r="A92" s="12"/>
      <c r="B92" s="5"/>
      <c r="C92" s="41"/>
      <c r="D92" s="41"/>
      <c r="E92" s="3"/>
      <c r="F92" s="3"/>
      <c r="G92" s="3"/>
    </row>
    <row r="93" spans="1:7" ht="14.25">
      <c r="A93" s="12" t="s">
        <v>130</v>
      </c>
      <c r="B93" s="5" t="s">
        <v>131</v>
      </c>
      <c r="C93" s="41"/>
      <c r="D93" s="41"/>
      <c r="E93" s="3"/>
      <c r="F93" s="3"/>
      <c r="G93" s="3"/>
    </row>
    <row r="94" spans="1:7" ht="14.25">
      <c r="A94" s="12"/>
      <c r="B94" s="5"/>
      <c r="C94" s="41"/>
      <c r="D94" s="41"/>
      <c r="E94" s="3"/>
      <c r="F94" s="3"/>
      <c r="G94" s="3"/>
    </row>
    <row r="95" spans="1:7" ht="14.25">
      <c r="A95" s="12"/>
      <c r="B95" s="5"/>
      <c r="C95" s="41"/>
      <c r="D95" s="41"/>
      <c r="E95" s="3"/>
      <c r="F95" s="3"/>
      <c r="G95" s="3"/>
    </row>
    <row r="96" spans="1:7" ht="14.25">
      <c r="A96" s="12"/>
      <c r="B96" s="5"/>
      <c r="C96" s="41"/>
      <c r="D96" s="41"/>
      <c r="E96" s="3"/>
      <c r="F96" s="3"/>
      <c r="G96" s="3"/>
    </row>
    <row r="97" spans="1:7" ht="14.25">
      <c r="A97" s="12"/>
      <c r="B97" s="5"/>
      <c r="C97" s="41"/>
      <c r="D97" s="41"/>
      <c r="E97" s="3"/>
      <c r="F97" s="3"/>
      <c r="G97" s="3"/>
    </row>
    <row r="98" spans="1:7" ht="14.25">
      <c r="A98" s="12" t="s">
        <v>132</v>
      </c>
      <c r="B98" s="5" t="s">
        <v>133</v>
      </c>
      <c r="C98" s="41"/>
      <c r="D98" s="41"/>
      <c r="E98" s="3"/>
      <c r="F98" s="3"/>
      <c r="G98" s="3"/>
    </row>
    <row r="99" spans="1:7" ht="15">
      <c r="A99" s="18" t="s">
        <v>350</v>
      </c>
      <c r="B99" s="8" t="s">
        <v>136</v>
      </c>
      <c r="C99" s="41"/>
      <c r="D99" s="41"/>
      <c r="E99" s="3"/>
      <c r="F99" s="3"/>
      <c r="G99" s="3"/>
    </row>
    <row r="100" spans="1:7" ht="14.25">
      <c r="A100" s="3"/>
      <c r="B100" s="3"/>
      <c r="C100" s="3"/>
      <c r="D100" s="3"/>
      <c r="E100" s="3"/>
      <c r="F100" s="3"/>
      <c r="G100" s="3"/>
    </row>
    <row r="101" spans="1:7" ht="14.25">
      <c r="A101" s="3"/>
      <c r="B101" s="3"/>
      <c r="C101" s="3"/>
      <c r="D101" s="3"/>
      <c r="E101" s="3"/>
      <c r="F101" s="3"/>
      <c r="G101" s="3"/>
    </row>
    <row r="102" spans="1:7" ht="14.25">
      <c r="A102" s="3"/>
      <c r="B102" s="3"/>
      <c r="C102" s="3"/>
      <c r="D102" s="3"/>
      <c r="E102" s="3"/>
      <c r="F102" s="3"/>
      <c r="G102" s="3"/>
    </row>
    <row r="103" spans="1:7" ht="14.25">
      <c r="A103" s="3"/>
      <c r="B103" s="3"/>
      <c r="C103" s="3"/>
      <c r="D103" s="3"/>
      <c r="E103" s="3"/>
      <c r="F103" s="3"/>
      <c r="G103" s="3"/>
    </row>
    <row r="104" spans="1:7" ht="14.25">
      <c r="A104" s="3"/>
      <c r="B104" s="3"/>
      <c r="C104" s="3"/>
      <c r="D104" s="3"/>
      <c r="E104" s="3"/>
      <c r="F104" s="3"/>
      <c r="G104" s="3"/>
    </row>
    <row r="105" spans="1:7" ht="14.25">
      <c r="A105" s="3"/>
      <c r="B105" s="3"/>
      <c r="C105" s="3"/>
      <c r="D105" s="3"/>
      <c r="E105" s="3"/>
      <c r="F105" s="3"/>
      <c r="G105" s="3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70" r:id="rId1"/>
  <headerFooter>
    <oddHeader>&amp;C/2017. (  ) önkormányzati rendelet 3.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C9" sqref="C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ht="24" customHeight="1">
      <c r="A1" s="198" t="s">
        <v>619</v>
      </c>
      <c r="B1" s="202"/>
      <c r="C1" s="202"/>
      <c r="D1" s="202"/>
      <c r="E1" s="202"/>
      <c r="F1" s="202"/>
      <c r="G1" s="202"/>
      <c r="H1" s="202"/>
    </row>
    <row r="2" spans="1:8" ht="23.25" customHeight="1">
      <c r="A2" s="199"/>
      <c r="B2" s="200"/>
      <c r="C2" s="200"/>
      <c r="D2" s="200"/>
      <c r="E2" s="200"/>
      <c r="F2" s="200"/>
      <c r="G2" s="200"/>
      <c r="H2" s="200"/>
    </row>
    <row r="3" ht="18">
      <c r="A3" s="46"/>
    </row>
    <row r="5" spans="1:8" ht="53.25">
      <c r="A5" s="1" t="s">
        <v>11</v>
      </c>
      <c r="B5" s="2" t="s">
        <v>12</v>
      </c>
      <c r="C5" s="73" t="s">
        <v>576</v>
      </c>
      <c r="D5" s="73" t="s">
        <v>579</v>
      </c>
      <c r="E5" s="55" t="s">
        <v>567</v>
      </c>
      <c r="F5" s="55" t="s">
        <v>567</v>
      </c>
      <c r="G5" s="55" t="s">
        <v>567</v>
      </c>
      <c r="H5" s="62" t="s">
        <v>568</v>
      </c>
    </row>
    <row r="6" spans="1:8" ht="14.25">
      <c r="A6" s="26"/>
      <c r="B6" s="26"/>
      <c r="C6" s="106"/>
      <c r="D6" s="106"/>
      <c r="E6" s="106"/>
      <c r="F6" s="106"/>
      <c r="G6" s="106"/>
      <c r="H6" s="106"/>
    </row>
    <row r="7" spans="1:8" ht="14.25">
      <c r="A7" s="26"/>
      <c r="B7" s="26"/>
      <c r="C7" s="106"/>
      <c r="D7" s="106"/>
      <c r="E7" s="106"/>
      <c r="F7" s="106"/>
      <c r="G7" s="106"/>
      <c r="H7" s="106"/>
    </row>
    <row r="8" spans="1:8" ht="14.25">
      <c r="A8" s="26"/>
      <c r="B8" s="26"/>
      <c r="C8" s="106"/>
      <c r="D8" s="106"/>
      <c r="E8" s="106"/>
      <c r="F8" s="106"/>
      <c r="G8" s="106"/>
      <c r="H8" s="106"/>
    </row>
    <row r="9" spans="1:8" ht="14.25">
      <c r="A9" s="26"/>
      <c r="B9" s="26"/>
      <c r="C9" s="94"/>
      <c r="D9" s="106"/>
      <c r="E9" s="106"/>
      <c r="F9" s="106"/>
      <c r="G9" s="106"/>
      <c r="H9" s="106"/>
    </row>
    <row r="10" spans="1:8" ht="14.25">
      <c r="A10" s="14" t="s">
        <v>561</v>
      </c>
      <c r="B10" s="7" t="s">
        <v>112</v>
      </c>
      <c r="C10" s="106">
        <f>SUM(C6:C9)</f>
        <v>0</v>
      </c>
      <c r="D10" s="106"/>
      <c r="E10" s="106"/>
      <c r="F10" s="106"/>
      <c r="G10" s="106"/>
      <c r="H10" s="106">
        <f>SUM(C10:G10)</f>
        <v>0</v>
      </c>
    </row>
    <row r="11" spans="1:8" ht="14.25">
      <c r="A11" s="14"/>
      <c r="B11" s="7"/>
      <c r="C11" s="106"/>
      <c r="D11" s="106"/>
      <c r="E11" s="106"/>
      <c r="F11" s="106"/>
      <c r="G11" s="106"/>
      <c r="H11" s="106"/>
    </row>
    <row r="12" spans="1:8" ht="14.25">
      <c r="A12" s="14"/>
      <c r="B12" s="7"/>
      <c r="C12" s="106"/>
      <c r="D12" s="106"/>
      <c r="E12" s="106"/>
      <c r="F12" s="106"/>
      <c r="G12" s="106"/>
      <c r="H12" s="106"/>
    </row>
    <row r="13" spans="1:8" ht="14.25">
      <c r="A13" s="14"/>
      <c r="B13" s="7"/>
      <c r="C13" s="106"/>
      <c r="D13" s="106"/>
      <c r="E13" s="106"/>
      <c r="F13" s="106"/>
      <c r="G13" s="106"/>
      <c r="H13" s="106"/>
    </row>
    <row r="14" spans="1:8" ht="14.25">
      <c r="A14" s="14" t="s">
        <v>594</v>
      </c>
      <c r="B14" s="7"/>
      <c r="C14" s="106"/>
      <c r="D14" s="106"/>
      <c r="E14" s="106"/>
      <c r="F14" s="106"/>
      <c r="G14" s="106"/>
      <c r="H14" s="106"/>
    </row>
    <row r="15" spans="1:8" ht="14.25">
      <c r="A15" s="14" t="s">
        <v>560</v>
      </c>
      <c r="B15" s="7" t="s">
        <v>112</v>
      </c>
      <c r="C15" s="106">
        <f>SUM(C11:C14)</f>
        <v>0</v>
      </c>
      <c r="D15" s="106"/>
      <c r="E15" s="106"/>
      <c r="F15" s="106"/>
      <c r="G15" s="106"/>
      <c r="H15" s="106">
        <f>SUM(C15:G15)</f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&amp;R/2017. (  ) önkormányzati redelet 4.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C15" sqref="C1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</cols>
  <sheetData>
    <row r="1" spans="1:7" ht="23.25" customHeight="1">
      <c r="A1" s="198" t="s">
        <v>593</v>
      </c>
      <c r="B1" s="200"/>
      <c r="C1" s="200"/>
      <c r="D1" s="200"/>
      <c r="E1" s="200"/>
      <c r="F1" s="200"/>
      <c r="G1" s="200"/>
    </row>
    <row r="2" spans="1:7" ht="25.5" customHeight="1">
      <c r="A2" s="203" t="s">
        <v>580</v>
      </c>
      <c r="B2" s="200"/>
      <c r="C2" s="200"/>
      <c r="D2" s="200"/>
      <c r="E2" s="200"/>
      <c r="F2" s="200"/>
      <c r="G2" s="200"/>
    </row>
    <row r="3" spans="1:7" ht="21.75" customHeight="1">
      <c r="A3" s="65"/>
      <c r="B3" s="61"/>
      <c r="C3" s="61"/>
      <c r="D3" s="61"/>
      <c r="E3" s="61"/>
      <c r="F3" s="61"/>
      <c r="G3" s="61"/>
    </row>
    <row r="4" ht="16.5" customHeight="1">
      <c r="A4" s="3" t="s">
        <v>566</v>
      </c>
    </row>
    <row r="5" spans="1:7" ht="42" customHeight="1">
      <c r="A5" s="42" t="s">
        <v>562</v>
      </c>
      <c r="B5" s="2" t="s">
        <v>12</v>
      </c>
      <c r="C5" s="92" t="s">
        <v>581</v>
      </c>
      <c r="D5" s="92" t="s">
        <v>582</v>
      </c>
      <c r="E5" s="92" t="s">
        <v>583</v>
      </c>
      <c r="F5" s="63" t="s">
        <v>2</v>
      </c>
      <c r="G5" s="42" t="s">
        <v>3</v>
      </c>
    </row>
    <row r="6" spans="1:7" ht="26.25" customHeight="1">
      <c r="A6" s="64" t="s">
        <v>0</v>
      </c>
      <c r="B6" s="4" t="s">
        <v>165</v>
      </c>
      <c r="C6" s="95">
        <v>100898281</v>
      </c>
      <c r="D6" s="95">
        <v>69353726</v>
      </c>
      <c r="E6" s="95">
        <v>47710113</v>
      </c>
      <c r="F6" s="95"/>
      <c r="G6" s="95">
        <f>SUM(C6:F6)</f>
        <v>217962120</v>
      </c>
    </row>
    <row r="7" spans="1:7" ht="26.25" customHeight="1">
      <c r="A7" s="64" t="s">
        <v>1</v>
      </c>
      <c r="B7" s="4" t="s">
        <v>165</v>
      </c>
      <c r="C7" s="95"/>
      <c r="D7" s="95"/>
      <c r="E7" s="95"/>
      <c r="F7" s="95"/>
      <c r="G7" s="95">
        <f>SUM(C7:F7)</f>
        <v>0</v>
      </c>
    </row>
    <row r="8" spans="1:7" ht="22.5" customHeight="1">
      <c r="A8" s="42" t="s">
        <v>4</v>
      </c>
      <c r="B8" s="42"/>
      <c r="C8" s="95">
        <f>SUM(C6:C7)</f>
        <v>100898281</v>
      </c>
      <c r="D8" s="95">
        <f>SUM(D6:D7)</f>
        <v>69353726</v>
      </c>
      <c r="E8" s="95">
        <f>SUM(E6:E7)</f>
        <v>47710113</v>
      </c>
      <c r="F8" s="95">
        <f>SUM(F6:F7)</f>
        <v>0</v>
      </c>
      <c r="G8" s="95">
        <f>SUM(C8:F8)</f>
        <v>217962120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&amp;R/2016. (  ) önkormányzati redelet 5.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2020-03-05T10:43:19Z</cp:lastPrinted>
  <dcterms:created xsi:type="dcterms:W3CDTF">2014-01-03T21:48:14Z</dcterms:created>
  <dcterms:modified xsi:type="dcterms:W3CDTF">2020-03-05T11:51:01Z</dcterms:modified>
  <cp:category/>
  <cp:version/>
  <cp:contentType/>
  <cp:contentStatus/>
</cp:coreProperties>
</file>