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1.1 melléklet" sheetId="1" r:id="rId1"/>
    <sheet name="1 melléklet" sheetId="2" state="hidden" r:id="rId2"/>
    <sheet name="1  melléklet" sheetId="3" state="hidden" r:id="rId3"/>
    <sheet name="2.1 melléklet" sheetId="4" r:id="rId4"/>
    <sheet name="2 melléklet" sheetId="5" state="hidden" r:id="rId5"/>
    <sheet name="2  melléklet" sheetId="6" state="hidden" r:id="rId6"/>
    <sheet name="3.1 melléklet" sheetId="7" r:id="rId7"/>
    <sheet name="4.1 melléklet" sheetId="8" r:id="rId8"/>
    <sheet name="5.1 melléklet" sheetId="9" r:id="rId9"/>
    <sheet name="6.1 melléklet" sheetId="10" r:id="rId10"/>
    <sheet name="7.1 melléklet" sheetId="11" r:id="rId11"/>
    <sheet name="8.1 melléklet" sheetId="12" r:id="rId12"/>
    <sheet name="9.1 melléklet" sheetId="13" r:id="rId13"/>
    <sheet name="10.1 melléklet" sheetId="14" r:id="rId14"/>
  </sheets>
  <externalReferences>
    <externalReference r:id="rId17"/>
    <externalReference r:id="rId18"/>
    <externalReference r:id="rId19"/>
  </externalReferences>
  <definedNames>
    <definedName name="_xlnm.Print_Area" localSheetId="2">'1  melléklet'!$A$1:$F$123</definedName>
    <definedName name="_xlnm.Print_Area" localSheetId="0">'1.1 melléklet'!$A$1:$K$157</definedName>
    <definedName name="_xlnm.Print_Area" localSheetId="13">'10.1 melléklet'!$A$1:$E$33</definedName>
    <definedName name="_xlnm.Print_Area" localSheetId="3">'2.1 melléklet'!$A$1:$H$96</definedName>
    <definedName name="_xlnm.Print_Area" localSheetId="6">'3.1 melléklet'!$A$1:$H$53</definedName>
    <definedName name="_xlnm.Print_Area" localSheetId="7">'4.1 melléklet'!$A$1:$H$16</definedName>
    <definedName name="_xlnm.Print_Area" localSheetId="8">'5.1 melléklet'!$A$1:$G$9</definedName>
    <definedName name="_xlnm.Print_Area" localSheetId="9">'6.1 melléklet'!$A$1:$E$39</definedName>
    <definedName name="_xlnm.Print_Area" localSheetId="10">'7.1 melléklet'!$A$1:$E$117</definedName>
    <definedName name="_xlnm.Print_Area" localSheetId="11">'8.1 melléklet'!$A$1:$E$116</definedName>
  </definedNames>
  <calcPr fullCalcOnLoad="1"/>
</workbook>
</file>

<file path=xl/sharedStrings.xml><?xml version="1.0" encoding="utf-8"?>
<sst xmlns="http://schemas.openxmlformats.org/spreadsheetml/2006/main" count="2045" uniqueCount="651">
  <si>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</si>
  <si>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</si>
  <si>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</si>
  <si>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</si>
  <si>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</si>
  <si>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</si>
  <si>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</si>
  <si>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</si>
  <si>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</si>
  <si>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</si>
  <si>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</si>
  <si>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</si>
  <si>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</si>
  <si>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</si>
  <si>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</si>
  <si>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</si>
  <si>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</si>
  <si>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</si>
  <si>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</si>
  <si>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</si>
  <si>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</si>
  <si>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</si>
  <si>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</si>
  <si>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</si>
  <si>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</si>
  <si>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</si>
  <si>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</si>
  <si>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</si>
  <si>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</si>
  <si>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</si>
  <si>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</si>
  <si>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</si>
  <si>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</si>
  <si>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</si>
  <si>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</si>
  <si>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</si>
  <si>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</si>
  <si>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</si>
  <si>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</si>
  <si>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</si>
  <si>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</si>
  <si>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</si>
  <si>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</si>
  <si>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</si>
  <si>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</si>
  <si>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</si>
  <si>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</si>
  <si>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</si>
  <si>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</si>
  <si>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</si>
  <si>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</si>
  <si>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</si>
  <si>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</si>
  <si>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</si>
  <si>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</si>
  <si>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</si>
  <si>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</si>
  <si>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</si>
  <si>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</si>
  <si>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</si>
  <si>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</si>
  <si>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</si>
  <si>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</si>
  <si>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</si>
  <si>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</si>
  <si>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</si>
  <si>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</si>
  <si>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</si>
  <si>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</si>
  <si>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</si>
  <si>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</si>
  <si>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</si>
  <si>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</si>
  <si>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</si>
  <si>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</si>
  <si>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</si>
  <si>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</si>
  <si>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</si>
  <si>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</si>
  <si>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</si>
  <si>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</si>
  <si>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</si>
  <si>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</si>
  <si>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</si>
  <si>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</si>
  <si>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</si>
  <si>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</si>
  <si>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</si>
  <si>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</si>
  <si>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</si>
  <si>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</si>
  <si>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</si>
  <si>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</si>
  <si>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</si>
  <si>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</si>
  <si>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</si>
  <si>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</si>
  <si>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</si>
  <si>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</si>
  <si>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</si>
  <si>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</si>
  <si>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</si>
  <si>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</si>
  <si>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</si>
  <si>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</si>
  <si>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</si>
  <si>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</si>
  <si>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</si>
  <si>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</si>
  <si>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</si>
  <si>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</si>
  <si>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</si>
  <si>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</si>
  <si>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</si>
  <si>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</si>
  <si>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</si>
  <si>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</si>
  <si>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</si>
  <si>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</si>
  <si>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</si>
  <si>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</si>
  <si>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</si>
  <si>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</si>
  <si>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</si>
  <si>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</si>
  <si>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</si>
  <si>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</si>
  <si>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</si>
  <si>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</si>
  <si>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</si>
  <si>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</si>
  <si>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</si>
  <si>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</si>
  <si>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</si>
  <si>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</si>
  <si>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</si>
  <si>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</si>
  <si>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</si>
  <si>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</si>
  <si>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</si>
  <si>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</si>
  <si>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</si>
  <si>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</si>
  <si>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</si>
  <si>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</si>
  <si>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</si>
  <si>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</si>
  <si>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</si>
  <si>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</si>
  <si>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</si>
  <si>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</si>
  <si>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</si>
  <si>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</si>
  <si>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</si>
  <si>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</si>
  <si>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</si>
  <si>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</si>
  <si>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</si>
  <si>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</si>
  <si>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</si>
  <si>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</si>
  <si>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</si>
  <si>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</si>
  <si>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</si>
  <si>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</si>
  <si>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</si>
  <si>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</si>
  <si>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</si>
  <si>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</si>
  <si>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</si>
  <si>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</si>
  <si>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</si>
  <si>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</si>
  <si>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</si>
  <si>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</si>
  <si>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</si>
  <si>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</si>
  <si>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</si>
  <si>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</si>
  <si>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</si>
  <si>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</si>
  <si>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</si>
  <si>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</si>
  <si>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</si>
  <si>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</si>
  <si>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</si>
  <si>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</si>
  <si>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</si>
  <si>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</si>
  <si>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</si>
  <si>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</si>
  <si>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</si>
  <si>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</si>
  <si>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</si>
  <si>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</si>
  <si>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</si>
  <si>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</si>
  <si>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</si>
  <si>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</si>
  <si>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</si>
  <si>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</si>
  <si>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</si>
  <si>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</si>
  <si>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</si>
  <si>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</si>
  <si>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</si>
  <si>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</si>
  <si>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</si>
  <si>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</si>
  <si>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</si>
  <si>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</si>
  <si>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</si>
  <si>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</si>
  <si>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</si>
  <si>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</si>
  <si>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</si>
  <si>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</si>
  <si>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</si>
  <si>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</si>
  <si>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</si>
  <si>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</si>
  <si>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</si>
  <si>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</si>
  <si>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</si>
  <si>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</si>
  <si>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</si>
  <si>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</si>
  <si>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</si>
  <si>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</si>
  <si>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</si>
  <si>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</si>
  <si>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</si>
  <si>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</si>
  <si>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</si>
  <si>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</si>
  <si>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</si>
  <si>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</si>
  <si>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</si>
  <si>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</si>
  <si>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</si>
  <si>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</si>
  <si>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</si>
  <si>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</si>
  <si>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</si>
  <si>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</si>
  <si>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</si>
  <si>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</si>
  <si>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</si>
  <si>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</si>
  <si>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</si>
  <si>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</si>
  <si>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</si>
  <si>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</si>
  <si>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</si>
  <si>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</si>
  <si>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</si>
  <si>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</si>
  <si>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</si>
  <si>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</si>
  <si>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</si>
  <si>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</si>
  <si>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</si>
  <si>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</si>
  <si>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</si>
  <si>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</si>
  <si>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</si>
  <si>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</si>
  <si>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</si>
  <si>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</si>
  <si>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</si>
  <si>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</si>
  <si>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</si>
  <si>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</si>
  <si>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</si>
  <si>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</si>
  <si>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</si>
  <si>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</si>
  <si>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</si>
  <si>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</si>
  <si>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</si>
  <si>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</si>
  <si>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</si>
  <si>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</si>
  <si>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</si>
  <si>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</si>
  <si>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</si>
  <si>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</si>
  <si>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</si>
  <si>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</si>
  <si>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</si>
  <si>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</si>
  <si>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</si>
  <si>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</si>
  <si>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</si>
  <si>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</si>
  <si>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</si>
  <si>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</si>
  <si>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</si>
  <si>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</si>
  <si>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</si>
  <si>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</si>
  <si>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</si>
  <si>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</si>
  <si>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</si>
  <si>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</si>
  <si>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</si>
  <si>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</si>
  <si>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</si>
  <si>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</si>
  <si>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</si>
  <si>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</si>
  <si>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</si>
  <si>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</si>
  <si>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</si>
  <si>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</si>
  <si>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</si>
  <si>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</si>
  <si>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</si>
  <si>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</si>
  <si>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</si>
  <si>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</si>
  <si>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</si>
  <si>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</si>
  <si>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</si>
  <si>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</si>
  <si>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</si>
  <si>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</si>
  <si>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</si>
  <si>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</si>
  <si>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</si>
  <si>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</si>
  <si>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</si>
  <si>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</si>
  <si>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</si>
  <si>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</si>
  <si>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</si>
  <si>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</si>
  <si>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</si>
  <si>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</si>
  <si>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</si>
  <si>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</si>
  <si>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</si>
  <si>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</si>
  <si>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</si>
  <si>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</si>
  <si>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</si>
  <si>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</si>
  <si>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</si>
  <si>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</si>
  <si>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</si>
  <si>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</si>
  <si>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</si>
  <si>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</si>
  <si>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</si>
  <si>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</si>
  <si>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</si>
  <si>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</si>
  <si>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</si>
  <si>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</si>
  <si>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</si>
  <si>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</si>
  <si>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</si>
  <si>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</si>
  <si>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</si>
  <si>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</si>
  <si>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</si>
  <si>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</si>
  <si>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</si>
  <si>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</si>
  <si>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</si>
  <si>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</si>
  <si>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</si>
  <si>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</si>
  <si>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</si>
  <si>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</si>
  <si>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</si>
  <si>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</si>
  <si>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</si>
  <si>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</si>
  <si>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</si>
  <si>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</si>
  <si>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</si>
  <si>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</si>
  <si>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</si>
  <si>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</si>
  <si>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</si>
  <si>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</si>
  <si>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</si>
  <si>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</si>
  <si>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</si>
  <si>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</si>
  <si>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</si>
  <si>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</si>
  <si>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</si>
  <si>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</si>
  <si>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</si>
  <si>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</si>
  <si>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</si>
  <si>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</si>
  <si>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</si>
  <si>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</si>
  <si>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</si>
  <si>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</si>
  <si>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</si>
  <si>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</si>
  <si>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</si>
  <si>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</si>
  <si>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</si>
  <si>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</si>
  <si>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</si>
  <si>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</si>
  <si>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</si>
  <si>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</si>
  <si>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</si>
  <si>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</si>
  <si>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</si>
  <si>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</si>
  <si>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</si>
  <si>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</si>
  <si>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</si>
  <si>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</si>
  <si>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</si>
  <si>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</si>
  <si>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</si>
  <si>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</si>
  <si>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</si>
  <si>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</si>
  <si>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</si>
  <si>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</si>
  <si>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</si>
  <si>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</si>
  <si>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</si>
  <si>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</si>
  <si>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</si>
  <si>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</si>
  <si>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</si>
  <si>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</si>
  <si>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</si>
  <si>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</si>
  <si>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</si>
  <si>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</si>
  <si>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</si>
  <si>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</si>
  <si>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</si>
  <si>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</si>
  <si>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</si>
  <si>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</si>
  <si>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</si>
  <si>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</si>
  <si>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</si>
  <si>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</si>
  <si>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</si>
  <si>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</si>
  <si>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</si>
  <si>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</si>
  <si>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</si>
  <si>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</si>
  <si>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</si>
  <si>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</si>
  <si>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</si>
  <si>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</si>
  <si>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</si>
  <si>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</si>
  <si>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</si>
  <si>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</si>
  <si>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</si>
  <si>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</si>
  <si>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</si>
  <si>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</si>
  <si>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</si>
  <si>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</si>
  <si>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</si>
  <si>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</si>
  <si>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</si>
  <si>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</si>
  <si>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</si>
  <si>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</si>
  <si>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</si>
  <si>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</si>
  <si>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</si>
  <si>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</si>
  <si>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</si>
  <si>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</si>
  <si>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</si>
  <si>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</si>
  <si>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</si>
  <si>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</si>
  <si>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</si>
  <si>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</si>
  <si>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</si>
  <si>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</si>
  <si>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</si>
  <si>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</si>
  <si>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</si>
  <si>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</si>
  <si>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</si>
  <si>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</si>
  <si>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</si>
  <si>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</si>
  <si>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</si>
  <si>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</si>
  <si>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</si>
  <si>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</si>
  <si>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</si>
  <si>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</si>
  <si>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</si>
  <si>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</si>
  <si>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</si>
  <si>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</si>
  <si>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</si>
  <si>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</si>
  <si>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</si>
  <si>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</si>
  <si>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</si>
  <si>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</si>
  <si>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</si>
  <si>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</si>
  <si>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</si>
  <si>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</si>
  <si>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</si>
  <si>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</si>
  <si>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</si>
  <si>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</si>
  <si>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</si>
  <si>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</si>
  <si>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</si>
  <si>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</si>
  <si>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</si>
  <si>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</si>
  <si>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</si>
  <si>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</si>
  <si>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</si>
  <si>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</si>
  <si>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</si>
  <si>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</si>
  <si>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</si>
  <si>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</si>
  <si>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</si>
  <si>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</si>
  <si>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</si>
  <si>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</si>
  <si>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</si>
  <si>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</si>
  <si>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</si>
  <si>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</si>
  <si>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</si>
  <si>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</si>
  <si>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</si>
  <si>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</si>
  <si>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</si>
  <si>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</si>
  <si>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</si>
  <si>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</si>
  <si>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</si>
  <si>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</si>
  <si>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</si>
  <si>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</si>
  <si>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</si>
  <si>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</si>
  <si>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</si>
  <si>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</si>
  <si>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</si>
  <si>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</si>
  <si>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</si>
  <si>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módosított ei.</t>
  </si>
  <si>
    <t>Védőnő</t>
  </si>
  <si>
    <t>Igazgatás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</si>
  <si>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</si>
  <si>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</si>
  <si>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</si>
  <si>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</si>
  <si>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</si>
  <si>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</si>
  <si>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</si>
  <si>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</si>
  <si>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</si>
  <si>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</si>
  <si>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</si>
  <si>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</si>
  <si>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</si>
  <si>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</si>
  <si>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</si>
  <si>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</si>
  <si>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</si>
  <si>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Általános- és céltartalékok ( Ft)</t>
  </si>
  <si>
    <t>Helyi adó és egyéb közhatalmi bevételek (Ft)</t>
  </si>
  <si>
    <t>Bevételek (Ft)</t>
  </si>
  <si>
    <t>Kiadások (Ft)</t>
  </si>
  <si>
    <t>Önkormányzati elszámolás</t>
  </si>
  <si>
    <t>Közvilágítás</t>
  </si>
  <si>
    <t>Város és községgazdálkodás</t>
  </si>
  <si>
    <t>2017. évi eredeti előirányzat</t>
  </si>
  <si>
    <t>Közfoglalkoztatás</t>
  </si>
  <si>
    <t>egyéb vállalkozások részére ( Pannónia Citeraegyüttes, Népdalkör)</t>
  </si>
  <si>
    <t>Egyéb nonprofit váll.  részére</t>
  </si>
  <si>
    <t>Balatonkenese Város Önkormányzat 2018. évi költségvetése</t>
  </si>
  <si>
    <t>2018. évi eredeti előirányzat</t>
  </si>
  <si>
    <t>2017. évi teljesítés</t>
  </si>
  <si>
    <t xml:space="preserve">Energetikai I. pályázat </t>
  </si>
  <si>
    <t xml:space="preserve">Energetikai II. pályázat </t>
  </si>
  <si>
    <t>Balatoni hajózási Zrt. Tőkemelése</t>
  </si>
  <si>
    <t>Közvilágítás bővítés (saját)</t>
  </si>
  <si>
    <t>Plázs kialakítás (saját)</t>
  </si>
  <si>
    <t>Közművelődési Intézmény felújítás pályázat</t>
  </si>
  <si>
    <t>Kossuth utca felújítás</t>
  </si>
  <si>
    <t>Járda felújítás (saját)</t>
  </si>
  <si>
    <t>háztartások részére ()</t>
  </si>
  <si>
    <t>egyházi jogi személyek részére ( )</t>
  </si>
  <si>
    <t>Műfüves focipálya</t>
  </si>
  <si>
    <t>1233/1 hrsz-ú ingatlan megvétele</t>
  </si>
  <si>
    <t>WC kialakítás katolikus temető</t>
  </si>
  <si>
    <t>Értékesítési és forgalmi adók (iparűzési adó)</t>
  </si>
  <si>
    <t>építményadó (+ 2018-tól reklámadó)</t>
  </si>
  <si>
    <t xml:space="preserve">Gyógyszer </t>
  </si>
  <si>
    <t>Folyóirat</t>
  </si>
  <si>
    <t>Egyéb informatikai hordozó eszköz</t>
  </si>
  <si>
    <t>Tisztítótszer</t>
  </si>
  <si>
    <t>Egyéb szakmai anyag</t>
  </si>
  <si>
    <t>Élelmiszer beszerzés</t>
  </si>
  <si>
    <t>Irodaszer beszerzés</t>
  </si>
  <si>
    <t>Hajtó és kenőanyag</t>
  </si>
  <si>
    <t>Munkaruha</t>
  </si>
  <si>
    <t>Egyéb üzemeltetés</t>
  </si>
  <si>
    <t>Info eszköz bérlet</t>
  </si>
  <si>
    <t>Info eszköz karbantartás</t>
  </si>
  <si>
    <t>Adatátviteli távközlés</t>
  </si>
  <si>
    <t>Egyéb különféle informatikai szolgáltatás</t>
  </si>
  <si>
    <t>Nem adatátviteli célú távközlés</t>
  </si>
  <si>
    <t>Egyéb különféle kommunikációs szolgáltatások</t>
  </si>
  <si>
    <t>Számlázott szellemi tevékenység</t>
  </si>
  <si>
    <t>Egyéb szakmai szolgáltatások</t>
  </si>
  <si>
    <t>Biztosítási díjak</t>
  </si>
  <si>
    <t>pénzügyi szolgáltatások díja</t>
  </si>
  <si>
    <t>szállítási szolgáltatások</t>
  </si>
  <si>
    <t>Köztemetés</t>
  </si>
  <si>
    <t>Önkormányzati rendeletben meghatározott szoc segély</t>
  </si>
  <si>
    <t>Természetben nyújtott szoc segély</t>
  </si>
  <si>
    <t>Rászorultságtól függő normatív támogatások</t>
  </si>
  <si>
    <t>Önkormányzat saját hatáskörben nyújtott támogatás</t>
  </si>
  <si>
    <t>Egyéb vállalatnak nyújtott támogatás</t>
  </si>
  <si>
    <t xml:space="preserve">Háztartásoknak </t>
  </si>
  <si>
    <t>Civil szervezetnek</t>
  </si>
  <si>
    <t>Egyéb nonprofit szervezetnek</t>
  </si>
  <si>
    <t>Egyházi jogi személynek</t>
  </si>
  <si>
    <t>Díjak, egyéb befizetések</t>
  </si>
  <si>
    <t>Késedelmi kamat, pótlék</t>
  </si>
  <si>
    <t>Egyéb különféle dologi kiadások</t>
  </si>
  <si>
    <t>Városgondnokság gép beszerzés</t>
  </si>
  <si>
    <t>Hivatal épület felújítás</t>
  </si>
  <si>
    <t>Srandfejlesztés</t>
  </si>
  <si>
    <t>Tutzing testvérvárosi kapcsolatokra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</si>
</sst>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8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83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85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8" fillId="0" borderId="10" xfId="0" applyFont="1" applyBorder="1" applyAlignment="1">
      <alignment/>
    </xf>
    <xf numFmtId="3" fontId="78" fillId="0" borderId="10" xfId="0" applyNumberFormat="1" applyFont="1" applyBorder="1" applyAlignment="1">
      <alignment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87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3" fillId="33" borderId="10" xfId="0" applyNumberFormat="1" applyFont="1" applyFill="1" applyBorder="1" applyAlignment="1">
      <alignment horizontal="right" vertical="center"/>
    </xf>
    <xf numFmtId="0" fontId="82" fillId="0" borderId="10" xfId="0" applyFont="1" applyBorder="1" applyAlignment="1">
      <alignment/>
    </xf>
    <xf numFmtId="3" fontId="35" fillId="0" borderId="10" xfId="0" applyNumberFormat="1" applyFont="1" applyFill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/>
    </xf>
    <xf numFmtId="3" fontId="34" fillId="0" borderId="10" xfId="0" applyNumberFormat="1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88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61" fillId="0" borderId="10" xfId="56" applyFont="1" applyFill="1" applyBorder="1" applyAlignment="1">
      <alignment horizontal="left" vertical="center" wrapText="1"/>
      <protection/>
    </xf>
    <xf numFmtId="0" fontId="62" fillId="0" borderId="10" xfId="56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/>
    </xf>
    <xf numFmtId="3" fontId="63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V&#225;g&#243;\Eredeti\2018.%20&#201;VI%20K&#214;LTS&#201;GVET&#201;SI%20RENDELET%20v&#225;g&#243;%2001.18.%20megbonto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Hivatal\Eredeti\2018.%20&#201;VI%20K&#214;LTS&#201;GVET&#201;SI%20RENDELET%20hivatal%20megbont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K&#246;zm&#369;\Eredeti\2018.%20&#201;VI%20K&#214;LTS&#201;GVET&#201;SI%20Tervezet_%20k&#246;zm&#369;vel&#337;d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4">
        <row r="85">
          <cell r="H85">
            <v>61632295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1">
        <row r="85">
          <cell r="E85">
            <v>100208715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  <sheetName val="Munka1"/>
    </sheetNames>
    <sheetDataSet>
      <sheetData sheetId="1">
        <row r="85">
          <cell r="H85">
            <v>35675926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tabSelected="1" zoomScale="80" zoomScaleNormal="80" workbookViewId="0" topLeftCell="A1">
      <selection activeCell="E61" sqref="E61"/>
    </sheetView>
  </sheetViews>
  <sheetFormatPr defaultColWidth="9.140625" defaultRowHeight="15"/>
  <cols>
    <col min="1" max="1" width="74.140625" style="0" customWidth="1"/>
    <col min="3" max="3" width="10.8515625" style="0" customWidth="1"/>
    <col min="4" max="4" width="14.140625" style="0" customWidth="1"/>
    <col min="5" max="5" width="13.421875" style="0" customWidth="1"/>
    <col min="6" max="6" width="12.421875" style="0" customWidth="1"/>
    <col min="7" max="7" width="10.7109375" style="0" customWidth="1"/>
    <col min="8" max="8" width="13.421875" style="0" customWidth="1"/>
    <col min="9" max="9" width="18.00390625" style="0" customWidth="1"/>
    <col min="10" max="10" width="13.140625" style="0" customWidth="1"/>
    <col min="11" max="11" width="12.8515625" style="0" customWidth="1"/>
  </cols>
  <sheetData>
    <row r="1" spans="1:9" ht="21" customHeight="1">
      <c r="A1" s="159" t="s">
        <v>595</v>
      </c>
      <c r="B1" s="159"/>
      <c r="C1" s="159"/>
      <c r="D1" s="159"/>
      <c r="E1" s="159"/>
      <c r="F1" s="159"/>
      <c r="G1" s="159"/>
      <c r="H1" s="159"/>
      <c r="I1" s="159"/>
    </row>
    <row r="2" spans="1:9" ht="18.75" customHeight="1">
      <c r="A2" s="160" t="s">
        <v>587</v>
      </c>
      <c r="B2" s="160"/>
      <c r="C2" s="160"/>
      <c r="D2" s="160"/>
      <c r="E2" s="160"/>
      <c r="F2" s="160"/>
      <c r="G2" s="160"/>
      <c r="H2" s="160"/>
      <c r="I2" s="160"/>
    </row>
    <row r="3" spans="1:8" ht="29.25" customHeight="1">
      <c r="A3" s="3" t="s">
        <v>560</v>
      </c>
      <c r="C3" s="87" t="s">
        <v>565</v>
      </c>
      <c r="D3" s="89" t="s">
        <v>590</v>
      </c>
      <c r="E3" s="87" t="s">
        <v>566</v>
      </c>
      <c r="F3" s="89" t="s">
        <v>589</v>
      </c>
      <c r="G3" s="119" t="s">
        <v>592</v>
      </c>
      <c r="H3" s="89" t="s">
        <v>588</v>
      </c>
    </row>
    <row r="4" spans="1:11" ht="39.75">
      <c r="A4" s="1" t="s">
        <v>11</v>
      </c>
      <c r="B4" s="2" t="s">
        <v>12</v>
      </c>
      <c r="C4" s="86" t="s">
        <v>5</v>
      </c>
      <c r="D4" s="86" t="s">
        <v>5</v>
      </c>
      <c r="E4" s="86" t="s">
        <v>5</v>
      </c>
      <c r="F4" s="86" t="s">
        <v>5</v>
      </c>
      <c r="G4" s="86" t="s">
        <v>5</v>
      </c>
      <c r="H4" s="86" t="s">
        <v>5</v>
      </c>
      <c r="I4" s="88" t="s">
        <v>596</v>
      </c>
      <c r="J4" s="88" t="s">
        <v>591</v>
      </c>
      <c r="K4" s="88" t="s">
        <v>597</v>
      </c>
    </row>
    <row r="5" spans="1:11" ht="14.25">
      <c r="A5" s="26" t="s">
        <v>13</v>
      </c>
      <c r="B5" s="27" t="s">
        <v>14</v>
      </c>
      <c r="C5" s="92">
        <v>2516000</v>
      </c>
      <c r="D5" s="92"/>
      <c r="E5" s="92">
        <v>12131400</v>
      </c>
      <c r="F5" s="92"/>
      <c r="G5" s="92"/>
      <c r="H5" s="92"/>
      <c r="I5" s="93">
        <f>SUM(C5:H5)</f>
        <v>14647400</v>
      </c>
      <c r="J5" s="120">
        <v>19080996</v>
      </c>
      <c r="K5" s="120">
        <v>25894421</v>
      </c>
    </row>
    <row r="6" spans="1:11" ht="14.25">
      <c r="A6" s="26" t="s">
        <v>15</v>
      </c>
      <c r="B6" s="28" t="s">
        <v>16</v>
      </c>
      <c r="C6" s="92"/>
      <c r="D6" s="92"/>
      <c r="E6" s="92"/>
      <c r="F6" s="92"/>
      <c r="G6" s="92"/>
      <c r="H6" s="92"/>
      <c r="I6" s="93">
        <f aca="true" t="shared" si="0" ref="I6:I104">SUM(C6:H6)</f>
        <v>0</v>
      </c>
      <c r="J6" s="120"/>
      <c r="K6" s="120"/>
    </row>
    <row r="7" spans="1:11" ht="14.25">
      <c r="A7" s="26" t="s">
        <v>17</v>
      </c>
      <c r="B7" s="28" t="s">
        <v>18</v>
      </c>
      <c r="C7" s="92"/>
      <c r="D7" s="92"/>
      <c r="E7" s="92"/>
      <c r="F7" s="92"/>
      <c r="G7" s="92"/>
      <c r="H7" s="92"/>
      <c r="I7" s="93">
        <f t="shared" si="0"/>
        <v>0</v>
      </c>
      <c r="J7" s="120"/>
      <c r="K7" s="120"/>
    </row>
    <row r="8" spans="1:11" ht="14.25">
      <c r="A8" s="29" t="s">
        <v>19</v>
      </c>
      <c r="B8" s="28" t="s">
        <v>20</v>
      </c>
      <c r="C8" s="92"/>
      <c r="D8" s="92"/>
      <c r="E8" s="92"/>
      <c r="F8" s="92"/>
      <c r="G8" s="92"/>
      <c r="H8" s="92"/>
      <c r="I8" s="93">
        <f t="shared" si="0"/>
        <v>0</v>
      </c>
      <c r="J8" s="120"/>
      <c r="K8" s="120">
        <v>32612</v>
      </c>
    </row>
    <row r="9" spans="1:11" ht="14.25">
      <c r="A9" s="29" t="s">
        <v>21</v>
      </c>
      <c r="B9" s="28" t="s">
        <v>22</v>
      </c>
      <c r="C9" s="92"/>
      <c r="D9" s="92"/>
      <c r="E9" s="92"/>
      <c r="F9" s="92"/>
      <c r="G9" s="92"/>
      <c r="H9" s="92"/>
      <c r="I9" s="93">
        <f t="shared" si="0"/>
        <v>0</v>
      </c>
      <c r="J9" s="120"/>
      <c r="K9" s="120"/>
    </row>
    <row r="10" spans="1:11" ht="14.25">
      <c r="A10" s="29" t="s">
        <v>23</v>
      </c>
      <c r="B10" s="28" t="s">
        <v>24</v>
      </c>
      <c r="C10" s="92"/>
      <c r="D10" s="92"/>
      <c r="E10" s="92"/>
      <c r="F10" s="92"/>
      <c r="G10" s="92"/>
      <c r="H10" s="92"/>
      <c r="I10" s="93">
        <f t="shared" si="0"/>
        <v>0</v>
      </c>
      <c r="J10" s="120"/>
      <c r="K10" s="120">
        <v>481250</v>
      </c>
    </row>
    <row r="11" spans="1:11" ht="14.25">
      <c r="A11" s="29" t="s">
        <v>25</v>
      </c>
      <c r="B11" s="28" t="s">
        <v>26</v>
      </c>
      <c r="C11" s="92">
        <v>149010</v>
      </c>
      <c r="D11" s="92"/>
      <c r="E11" s="92">
        <v>745050</v>
      </c>
      <c r="F11" s="92"/>
      <c r="G11" s="92"/>
      <c r="H11" s="92"/>
      <c r="I11" s="93">
        <f t="shared" si="0"/>
        <v>894060</v>
      </c>
      <c r="J11" s="120">
        <v>892200</v>
      </c>
      <c r="K11" s="120">
        <v>935023</v>
      </c>
    </row>
    <row r="12" spans="1:11" ht="14.25">
      <c r="A12" s="29" t="s">
        <v>27</v>
      </c>
      <c r="B12" s="28" t="s">
        <v>28</v>
      </c>
      <c r="C12" s="92"/>
      <c r="D12" s="92"/>
      <c r="E12" s="92"/>
      <c r="F12" s="92"/>
      <c r="G12" s="92"/>
      <c r="H12" s="92"/>
      <c r="I12" s="93">
        <f t="shared" si="0"/>
        <v>0</v>
      </c>
      <c r="J12" s="120"/>
      <c r="K12" s="120"/>
    </row>
    <row r="13" spans="1:11" ht="14.25">
      <c r="A13" s="4" t="s">
        <v>29</v>
      </c>
      <c r="B13" s="28" t="s">
        <v>30</v>
      </c>
      <c r="C13" s="92">
        <v>50000</v>
      </c>
      <c r="D13" s="92"/>
      <c r="E13" s="92">
        <v>300000</v>
      </c>
      <c r="F13" s="92"/>
      <c r="G13" s="92"/>
      <c r="H13" s="92"/>
      <c r="I13" s="93">
        <f t="shared" si="0"/>
        <v>350000</v>
      </c>
      <c r="J13" s="120">
        <v>150000</v>
      </c>
      <c r="K13" s="120">
        <v>539410</v>
      </c>
    </row>
    <row r="14" spans="1:11" ht="14.25">
      <c r="A14" s="4" t="s">
        <v>31</v>
      </c>
      <c r="B14" s="28" t="s">
        <v>32</v>
      </c>
      <c r="C14" s="92"/>
      <c r="D14" s="92"/>
      <c r="E14" s="92"/>
      <c r="F14" s="92"/>
      <c r="G14" s="92"/>
      <c r="H14" s="92"/>
      <c r="I14" s="93">
        <f t="shared" si="0"/>
        <v>0</v>
      </c>
      <c r="J14" s="120"/>
      <c r="K14" s="120">
        <v>22680</v>
      </c>
    </row>
    <row r="15" spans="1:11" ht="14.25">
      <c r="A15" s="4" t="s">
        <v>33</v>
      </c>
      <c r="B15" s="28" t="s">
        <v>34</v>
      </c>
      <c r="C15" s="92"/>
      <c r="D15" s="92"/>
      <c r="E15" s="92"/>
      <c r="F15" s="92"/>
      <c r="G15" s="92"/>
      <c r="H15" s="92"/>
      <c r="I15" s="93">
        <f t="shared" si="0"/>
        <v>0</v>
      </c>
      <c r="J15" s="120"/>
      <c r="K15" s="120"/>
    </row>
    <row r="16" spans="1:11" ht="14.25">
      <c r="A16" s="4" t="s">
        <v>35</v>
      </c>
      <c r="B16" s="28" t="s">
        <v>36</v>
      </c>
      <c r="C16" s="92"/>
      <c r="D16" s="92"/>
      <c r="E16" s="92"/>
      <c r="F16" s="92"/>
      <c r="G16" s="92"/>
      <c r="H16" s="92"/>
      <c r="I16" s="93">
        <f t="shared" si="0"/>
        <v>0</v>
      </c>
      <c r="J16" s="120"/>
      <c r="K16" s="120"/>
    </row>
    <row r="17" spans="1:11" ht="14.25">
      <c r="A17" s="4" t="s">
        <v>359</v>
      </c>
      <c r="B17" s="28" t="s">
        <v>37</v>
      </c>
      <c r="C17" s="92"/>
      <c r="D17" s="92"/>
      <c r="E17" s="92"/>
      <c r="F17" s="92"/>
      <c r="G17" s="92"/>
      <c r="H17" s="92"/>
      <c r="I17" s="93">
        <f t="shared" si="0"/>
        <v>0</v>
      </c>
      <c r="J17" s="120"/>
      <c r="K17" s="120"/>
    </row>
    <row r="18" spans="1:11" ht="14.25">
      <c r="A18" s="30" t="s">
        <v>302</v>
      </c>
      <c r="B18" s="31" t="s">
        <v>38</v>
      </c>
      <c r="C18" s="100">
        <f aca="true" t="shared" si="1" ref="C18:K18">SUM(C5:C17)</f>
        <v>2715010</v>
      </c>
      <c r="D18" s="100">
        <f t="shared" si="1"/>
        <v>0</v>
      </c>
      <c r="E18" s="100">
        <f t="shared" si="1"/>
        <v>13176450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99">
        <f t="shared" si="0"/>
        <v>15891460</v>
      </c>
      <c r="J18" s="121">
        <f t="shared" si="1"/>
        <v>20123196</v>
      </c>
      <c r="K18" s="121">
        <f t="shared" si="1"/>
        <v>27905396</v>
      </c>
    </row>
    <row r="19" spans="1:11" ht="14.25">
      <c r="A19" s="4" t="s">
        <v>39</v>
      </c>
      <c r="B19" s="28" t="s">
        <v>40</v>
      </c>
      <c r="C19" s="92"/>
      <c r="D19" s="92"/>
      <c r="E19" s="92">
        <v>16173000</v>
      </c>
      <c r="F19" s="92"/>
      <c r="G19" s="92"/>
      <c r="H19" s="92"/>
      <c r="I19" s="93">
        <f t="shared" si="0"/>
        <v>16173000</v>
      </c>
      <c r="J19" s="120">
        <v>14732000</v>
      </c>
      <c r="K19" s="120">
        <v>16039786</v>
      </c>
    </row>
    <row r="20" spans="1:11" ht="26.25">
      <c r="A20" s="4" t="s">
        <v>41</v>
      </c>
      <c r="B20" s="28" t="s">
        <v>42</v>
      </c>
      <c r="C20" s="92"/>
      <c r="D20" s="92"/>
      <c r="E20" s="92">
        <v>6000000</v>
      </c>
      <c r="F20" s="92"/>
      <c r="G20" s="92"/>
      <c r="H20" s="92"/>
      <c r="I20" s="93">
        <f t="shared" si="0"/>
        <v>6000000</v>
      </c>
      <c r="J20" s="120">
        <v>6180000</v>
      </c>
      <c r="K20" s="120">
        <v>7613024</v>
      </c>
    </row>
    <row r="21" spans="1:11" ht="14.25">
      <c r="A21" s="5" t="s">
        <v>43</v>
      </c>
      <c r="B21" s="28" t="s">
        <v>44</v>
      </c>
      <c r="C21" s="92"/>
      <c r="D21" s="92"/>
      <c r="E21" s="92">
        <v>700000</v>
      </c>
      <c r="F21" s="92"/>
      <c r="G21" s="92"/>
      <c r="H21" s="92"/>
      <c r="I21" s="93">
        <f t="shared" si="0"/>
        <v>700000</v>
      </c>
      <c r="J21" s="120">
        <v>700000</v>
      </c>
      <c r="K21" s="120">
        <v>1047472</v>
      </c>
    </row>
    <row r="22" spans="1:11" ht="14.25">
      <c r="A22" s="6" t="s">
        <v>303</v>
      </c>
      <c r="B22" s="31" t="s">
        <v>45</v>
      </c>
      <c r="C22" s="100">
        <f aca="true" t="shared" si="2" ref="C22:K22">SUM(C19:C21)</f>
        <v>0</v>
      </c>
      <c r="D22" s="100">
        <f t="shared" si="2"/>
        <v>0</v>
      </c>
      <c r="E22" s="100">
        <f t="shared" si="2"/>
        <v>22873000</v>
      </c>
      <c r="F22" s="100">
        <f t="shared" si="2"/>
        <v>0</v>
      </c>
      <c r="G22" s="100">
        <f t="shared" si="2"/>
        <v>0</v>
      </c>
      <c r="H22" s="100">
        <f t="shared" si="2"/>
        <v>0</v>
      </c>
      <c r="I22" s="99">
        <f t="shared" si="0"/>
        <v>22873000</v>
      </c>
      <c r="J22" s="121">
        <f t="shared" si="2"/>
        <v>21612000</v>
      </c>
      <c r="K22" s="121">
        <f t="shared" si="2"/>
        <v>24700282</v>
      </c>
    </row>
    <row r="23" spans="1:11" ht="14.25">
      <c r="A23" s="48" t="s">
        <v>389</v>
      </c>
      <c r="B23" s="49" t="s">
        <v>46</v>
      </c>
      <c r="C23" s="100">
        <f aca="true" t="shared" si="3" ref="C23:K23">C18+C22</f>
        <v>2715010</v>
      </c>
      <c r="D23" s="100">
        <f t="shared" si="3"/>
        <v>0</v>
      </c>
      <c r="E23" s="100">
        <f t="shared" si="3"/>
        <v>36049450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99">
        <f t="shared" si="0"/>
        <v>38764460</v>
      </c>
      <c r="J23" s="121">
        <f t="shared" si="3"/>
        <v>41735196</v>
      </c>
      <c r="K23" s="121">
        <f t="shared" si="3"/>
        <v>52605678</v>
      </c>
    </row>
    <row r="24" spans="1:11" ht="14.25">
      <c r="A24" s="37" t="s">
        <v>360</v>
      </c>
      <c r="B24" s="49" t="s">
        <v>47</v>
      </c>
      <c r="C24" s="100">
        <f>(C5+C13)*0.195+51000</f>
        <v>551370</v>
      </c>
      <c r="D24" s="100"/>
      <c r="E24" s="100">
        <v>7029642</v>
      </c>
      <c r="F24" s="100"/>
      <c r="G24" s="100"/>
      <c r="H24" s="100"/>
      <c r="I24" s="99">
        <f t="shared" si="0"/>
        <v>7581012</v>
      </c>
      <c r="J24" s="120">
        <v>8802019</v>
      </c>
      <c r="K24" s="120">
        <v>10426039</v>
      </c>
    </row>
    <row r="25" spans="1:11" ht="14.25">
      <c r="A25" s="4" t="s">
        <v>613</v>
      </c>
      <c r="B25" s="49"/>
      <c r="C25" s="100"/>
      <c r="D25" s="100"/>
      <c r="E25" s="100"/>
      <c r="F25" s="100"/>
      <c r="G25" s="100"/>
      <c r="H25" s="100"/>
      <c r="I25" s="99"/>
      <c r="J25" s="120">
        <v>20000</v>
      </c>
      <c r="K25" s="120">
        <v>16210</v>
      </c>
    </row>
    <row r="26" spans="1:11" ht="14.25">
      <c r="A26" s="4" t="s">
        <v>614</v>
      </c>
      <c r="B26" s="49"/>
      <c r="C26" s="100"/>
      <c r="D26" s="100"/>
      <c r="E26" s="100"/>
      <c r="F26" s="100"/>
      <c r="G26" s="100"/>
      <c r="H26" s="100"/>
      <c r="I26" s="99"/>
      <c r="J26" s="120">
        <v>0</v>
      </c>
      <c r="K26" s="120">
        <v>15000</v>
      </c>
    </row>
    <row r="27" spans="1:11" ht="14.25">
      <c r="A27" s="4" t="s">
        <v>615</v>
      </c>
      <c r="B27" s="49"/>
      <c r="C27" s="100"/>
      <c r="D27" s="100"/>
      <c r="E27" s="100"/>
      <c r="F27" s="100"/>
      <c r="G27" s="100"/>
      <c r="H27" s="100"/>
      <c r="I27" s="99"/>
      <c r="J27" s="120">
        <v>10000</v>
      </c>
      <c r="K27" s="120">
        <v>0</v>
      </c>
    </row>
    <row r="28" spans="1:11" ht="14.25">
      <c r="A28" s="4" t="s">
        <v>616</v>
      </c>
      <c r="B28" s="49"/>
      <c r="C28" s="100"/>
      <c r="D28" s="100"/>
      <c r="E28" s="100"/>
      <c r="F28" s="100"/>
      <c r="G28" s="100"/>
      <c r="H28" s="100"/>
      <c r="I28" s="99"/>
      <c r="J28" s="120">
        <v>40000</v>
      </c>
      <c r="K28" s="120">
        <v>0</v>
      </c>
    </row>
    <row r="29" spans="1:11" ht="14.25">
      <c r="A29" s="158" t="s">
        <v>617</v>
      </c>
      <c r="B29" s="49"/>
      <c r="C29" s="100"/>
      <c r="D29" s="100"/>
      <c r="E29" s="100"/>
      <c r="F29" s="100"/>
      <c r="G29" s="100"/>
      <c r="H29" s="100"/>
      <c r="I29" s="99"/>
      <c r="J29" s="120">
        <v>0</v>
      </c>
      <c r="K29" s="120">
        <v>220540</v>
      </c>
    </row>
    <row r="30" spans="1:11" s="106" customFormat="1" ht="14.25">
      <c r="A30" s="4" t="s">
        <v>48</v>
      </c>
      <c r="B30" s="28" t="s">
        <v>49</v>
      </c>
      <c r="C30" s="92">
        <v>20000</v>
      </c>
      <c r="D30" s="92">
        <v>50000</v>
      </c>
      <c r="E30" s="92">
        <v>200000</v>
      </c>
      <c r="F30" s="92"/>
      <c r="G30" s="92"/>
      <c r="H30" s="92"/>
      <c r="I30" s="93">
        <f t="shared" si="0"/>
        <v>270000</v>
      </c>
      <c r="J30" s="157">
        <v>70000</v>
      </c>
      <c r="K30" s="157">
        <v>251750</v>
      </c>
    </row>
    <row r="31" spans="1:11" s="106" customFormat="1" ht="14.25">
      <c r="A31" s="4" t="s">
        <v>618</v>
      </c>
      <c r="B31" s="28"/>
      <c r="C31" s="92"/>
      <c r="D31" s="92"/>
      <c r="E31" s="92"/>
      <c r="F31" s="92"/>
      <c r="G31" s="92"/>
      <c r="H31" s="92"/>
      <c r="I31" s="93"/>
      <c r="J31" s="157"/>
      <c r="K31" s="157">
        <v>648233</v>
      </c>
    </row>
    <row r="32" spans="1:11" s="106" customFormat="1" ht="14.25">
      <c r="A32" s="4" t="s">
        <v>619</v>
      </c>
      <c r="B32" s="28"/>
      <c r="C32" s="92"/>
      <c r="D32" s="92"/>
      <c r="E32" s="92"/>
      <c r="F32" s="92"/>
      <c r="G32" s="92"/>
      <c r="H32" s="92"/>
      <c r="I32" s="93"/>
      <c r="J32" s="157">
        <v>1450000</v>
      </c>
      <c r="K32" s="157">
        <v>1035250</v>
      </c>
    </row>
    <row r="33" spans="1:11" s="106" customFormat="1" ht="14.25">
      <c r="A33" s="4" t="s">
        <v>620</v>
      </c>
      <c r="B33" s="28"/>
      <c r="C33" s="92"/>
      <c r="D33" s="92"/>
      <c r="E33" s="92"/>
      <c r="F33" s="92"/>
      <c r="G33" s="92"/>
      <c r="H33" s="92"/>
      <c r="I33" s="93"/>
      <c r="J33" s="157"/>
      <c r="K33" s="157">
        <v>64867</v>
      </c>
    </row>
    <row r="34" spans="1:11" s="106" customFormat="1" ht="14.25">
      <c r="A34" s="4" t="s">
        <v>621</v>
      </c>
      <c r="B34" s="28"/>
      <c r="C34" s="92"/>
      <c r="D34" s="92"/>
      <c r="E34" s="92"/>
      <c r="F34" s="92"/>
      <c r="G34" s="92"/>
      <c r="H34" s="92"/>
      <c r="I34" s="93"/>
      <c r="J34" s="157"/>
      <c r="K34" s="157">
        <v>86648</v>
      </c>
    </row>
    <row r="35" spans="1:11" s="106" customFormat="1" ht="14.25">
      <c r="A35" s="4" t="s">
        <v>622</v>
      </c>
      <c r="B35" s="28"/>
      <c r="C35" s="92"/>
      <c r="D35" s="92"/>
      <c r="E35" s="92"/>
      <c r="F35" s="92"/>
      <c r="G35" s="92"/>
      <c r="H35" s="92"/>
      <c r="I35" s="93"/>
      <c r="J35" s="157">
        <v>1100000</v>
      </c>
      <c r="K35" s="157">
        <v>2980679</v>
      </c>
    </row>
    <row r="36" spans="1:11" ht="14.25">
      <c r="A36" s="4" t="s">
        <v>50</v>
      </c>
      <c r="B36" s="28" t="s">
        <v>51</v>
      </c>
      <c r="C36" s="92">
        <v>120000</v>
      </c>
      <c r="D36" s="92">
        <v>2500000</v>
      </c>
      <c r="E36" s="92">
        <v>678000</v>
      </c>
      <c r="F36" s="92"/>
      <c r="G36" s="92"/>
      <c r="H36" s="92"/>
      <c r="I36" s="93">
        <f t="shared" si="0"/>
        <v>3298000</v>
      </c>
      <c r="J36" s="120">
        <v>2550000</v>
      </c>
      <c r="K36" s="120">
        <v>4815677</v>
      </c>
    </row>
    <row r="37" spans="1:11" ht="14.25">
      <c r="A37" s="4" t="s">
        <v>52</v>
      </c>
      <c r="B37" s="28" t="s">
        <v>53</v>
      </c>
      <c r="C37" s="92"/>
      <c r="D37" s="92"/>
      <c r="E37" s="92"/>
      <c r="F37" s="92"/>
      <c r="G37" s="92"/>
      <c r="H37" s="92"/>
      <c r="I37" s="93">
        <f t="shared" si="0"/>
        <v>0</v>
      </c>
      <c r="J37" s="120"/>
      <c r="K37" s="120"/>
    </row>
    <row r="38" spans="1:11" ht="14.25">
      <c r="A38" s="6" t="s">
        <v>304</v>
      </c>
      <c r="B38" s="31" t="s">
        <v>54</v>
      </c>
      <c r="C38" s="100">
        <f aca="true" t="shared" si="4" ref="C38:H38">SUM(C30:C37)</f>
        <v>140000</v>
      </c>
      <c r="D38" s="100">
        <f t="shared" si="4"/>
        <v>2550000</v>
      </c>
      <c r="E38" s="100">
        <f t="shared" si="4"/>
        <v>878000</v>
      </c>
      <c r="F38" s="100">
        <f t="shared" si="4"/>
        <v>0</v>
      </c>
      <c r="G38" s="100">
        <f t="shared" si="4"/>
        <v>0</v>
      </c>
      <c r="H38" s="100">
        <f t="shared" si="4"/>
        <v>0</v>
      </c>
      <c r="I38" s="99">
        <f t="shared" si="0"/>
        <v>3568000</v>
      </c>
      <c r="J38" s="121">
        <f>SUM(J30,J36)</f>
        <v>2620000</v>
      </c>
      <c r="K38" s="121">
        <f>SUM(K30,K36)</f>
        <v>5067427</v>
      </c>
    </row>
    <row r="39" spans="1:11" ht="14.25">
      <c r="A39" s="4" t="s">
        <v>623</v>
      </c>
      <c r="B39" s="31"/>
      <c r="C39" s="100"/>
      <c r="D39" s="100"/>
      <c r="E39" s="100"/>
      <c r="F39" s="100"/>
      <c r="G39" s="100"/>
      <c r="H39" s="100"/>
      <c r="I39" s="99"/>
      <c r="J39" s="122">
        <v>0</v>
      </c>
      <c r="K39" s="122">
        <v>0</v>
      </c>
    </row>
    <row r="40" spans="1:11" ht="14.25">
      <c r="A40" s="4" t="s">
        <v>624</v>
      </c>
      <c r="B40" s="31"/>
      <c r="C40" s="100"/>
      <c r="D40" s="100"/>
      <c r="E40" s="100"/>
      <c r="F40" s="100"/>
      <c r="G40" s="100"/>
      <c r="H40" s="100"/>
      <c r="I40" s="99"/>
      <c r="J40" s="122">
        <v>100000</v>
      </c>
      <c r="K40" s="122">
        <v>0</v>
      </c>
    </row>
    <row r="41" spans="1:11" ht="14.25">
      <c r="A41" s="4" t="s">
        <v>625</v>
      </c>
      <c r="B41" s="31"/>
      <c r="C41" s="100"/>
      <c r="D41" s="100"/>
      <c r="E41" s="100"/>
      <c r="F41" s="100"/>
      <c r="G41" s="100"/>
      <c r="H41" s="100"/>
      <c r="I41" s="99"/>
      <c r="J41" s="122">
        <v>530000</v>
      </c>
      <c r="K41" s="122">
        <v>177770</v>
      </c>
    </row>
    <row r="42" spans="1:11" ht="14.25">
      <c r="A42" s="4" t="s">
        <v>626</v>
      </c>
      <c r="B42" s="31"/>
      <c r="C42" s="100"/>
      <c r="D42" s="100"/>
      <c r="E42" s="100"/>
      <c r="F42" s="100"/>
      <c r="G42" s="100"/>
      <c r="H42" s="100"/>
      <c r="I42" s="99"/>
      <c r="J42" s="122">
        <v>300000</v>
      </c>
      <c r="K42" s="122">
        <v>1361749</v>
      </c>
    </row>
    <row r="43" spans="1:11" ht="14.25">
      <c r="A43" s="4" t="s">
        <v>55</v>
      </c>
      <c r="B43" s="28" t="s">
        <v>56</v>
      </c>
      <c r="C43" s="92"/>
      <c r="D43" s="92">
        <v>1000000</v>
      </c>
      <c r="E43" s="92">
        <v>600000</v>
      </c>
      <c r="F43" s="92"/>
      <c r="G43" s="92"/>
      <c r="H43" s="92"/>
      <c r="I43" s="93">
        <f t="shared" si="0"/>
        <v>1600000</v>
      </c>
      <c r="J43" s="120">
        <v>930000</v>
      </c>
      <c r="K43" s="120">
        <v>1539519</v>
      </c>
    </row>
    <row r="44" spans="1:11" ht="14.25">
      <c r="A44" s="4" t="s">
        <v>627</v>
      </c>
      <c r="B44" s="28"/>
      <c r="C44" s="92"/>
      <c r="D44" s="92"/>
      <c r="E44" s="92"/>
      <c r="F44" s="92"/>
      <c r="G44" s="92"/>
      <c r="H44" s="92"/>
      <c r="I44" s="93"/>
      <c r="J44" s="120">
        <v>880000</v>
      </c>
      <c r="K44" s="120">
        <v>437507</v>
      </c>
    </row>
    <row r="45" spans="1:11" ht="14.25">
      <c r="A45" s="4" t="s">
        <v>628</v>
      </c>
      <c r="B45" s="28"/>
      <c r="C45" s="92"/>
      <c r="D45" s="92"/>
      <c r="E45" s="92"/>
      <c r="F45" s="92"/>
      <c r="G45" s="92"/>
      <c r="H45" s="92"/>
      <c r="I45" s="93"/>
      <c r="J45" s="120">
        <v>330000</v>
      </c>
      <c r="K45" s="120">
        <v>573855</v>
      </c>
    </row>
    <row r="46" spans="1:11" ht="14.25">
      <c r="A46" s="4" t="s">
        <v>57</v>
      </c>
      <c r="B46" s="28" t="s">
        <v>58</v>
      </c>
      <c r="C46" s="92">
        <v>40000</v>
      </c>
      <c r="D46" s="151">
        <v>630000</v>
      </c>
      <c r="E46" s="151">
        <v>350000</v>
      </c>
      <c r="F46" s="151"/>
      <c r="G46" s="151"/>
      <c r="H46" s="92"/>
      <c r="I46" s="93">
        <f t="shared" si="0"/>
        <v>1020000</v>
      </c>
      <c r="J46" s="120">
        <v>1210000</v>
      </c>
      <c r="K46" s="120">
        <v>1011362</v>
      </c>
    </row>
    <row r="47" spans="1:11" ht="15" customHeight="1">
      <c r="A47" s="6" t="s">
        <v>390</v>
      </c>
      <c r="B47" s="31" t="s">
        <v>59</v>
      </c>
      <c r="C47" s="100">
        <f aca="true" t="shared" si="5" ref="C47:H47">SUM(C43:C46)</f>
        <v>40000</v>
      </c>
      <c r="D47" s="100">
        <f t="shared" si="5"/>
        <v>1630000</v>
      </c>
      <c r="E47" s="100">
        <f t="shared" si="5"/>
        <v>950000</v>
      </c>
      <c r="F47" s="100">
        <f t="shared" si="5"/>
        <v>0</v>
      </c>
      <c r="G47" s="100">
        <f t="shared" si="5"/>
        <v>0</v>
      </c>
      <c r="H47" s="100">
        <f t="shared" si="5"/>
        <v>0</v>
      </c>
      <c r="I47" s="99">
        <f t="shared" si="0"/>
        <v>2620000</v>
      </c>
      <c r="J47" s="121">
        <f>SUM(J43,J46)</f>
        <v>2140000</v>
      </c>
      <c r="K47" s="121">
        <f>SUM(K43,K46)</f>
        <v>2550881</v>
      </c>
    </row>
    <row r="48" spans="1:11" ht="14.25">
      <c r="A48" s="4" t="s">
        <v>60</v>
      </c>
      <c r="B48" s="28" t="s">
        <v>61</v>
      </c>
      <c r="C48" s="92">
        <v>160000</v>
      </c>
      <c r="D48" s="92">
        <v>2530000</v>
      </c>
      <c r="E48" s="92">
        <v>280000</v>
      </c>
      <c r="F48" s="92">
        <v>6500000</v>
      </c>
      <c r="G48" s="92"/>
      <c r="H48" s="92"/>
      <c r="I48" s="93">
        <f t="shared" si="0"/>
        <v>9470000</v>
      </c>
      <c r="J48" s="120">
        <v>10030000</v>
      </c>
      <c r="K48" s="120">
        <v>9096957</v>
      </c>
    </row>
    <row r="49" spans="1:11" ht="14.25">
      <c r="A49" s="4" t="s">
        <v>62</v>
      </c>
      <c r="B49" s="28" t="s">
        <v>63</v>
      </c>
      <c r="C49" s="92"/>
      <c r="D49" s="92"/>
      <c r="E49" s="92"/>
      <c r="F49" s="92"/>
      <c r="G49" s="92"/>
      <c r="H49" s="92"/>
      <c r="I49" s="93">
        <f t="shared" si="0"/>
        <v>0</v>
      </c>
      <c r="J49" s="120"/>
      <c r="K49" s="120"/>
    </row>
    <row r="50" spans="1:11" ht="14.25">
      <c r="A50" s="4" t="s">
        <v>361</v>
      </c>
      <c r="B50" s="28" t="s">
        <v>64</v>
      </c>
      <c r="C50" s="92"/>
      <c r="D50" s="92">
        <v>900000</v>
      </c>
      <c r="E50" s="92">
        <v>50000</v>
      </c>
      <c r="F50" s="92"/>
      <c r="G50" s="92"/>
      <c r="H50" s="92"/>
      <c r="I50" s="93">
        <f t="shared" si="0"/>
        <v>950000</v>
      </c>
      <c r="J50" s="120">
        <v>1620000</v>
      </c>
      <c r="K50" s="120">
        <v>906638</v>
      </c>
    </row>
    <row r="51" spans="1:11" ht="14.25">
      <c r="A51" s="4" t="s">
        <v>65</v>
      </c>
      <c r="B51" s="28" t="s">
        <v>66</v>
      </c>
      <c r="C51" s="92">
        <v>40000</v>
      </c>
      <c r="D51" s="92">
        <v>4000000</v>
      </c>
      <c r="E51" s="92">
        <v>800000</v>
      </c>
      <c r="F51" s="92">
        <v>2000000</v>
      </c>
      <c r="G51" s="92"/>
      <c r="H51" s="92"/>
      <c r="I51" s="93">
        <f t="shared" si="0"/>
        <v>6840000</v>
      </c>
      <c r="J51" s="120">
        <v>49282361</v>
      </c>
      <c r="K51" s="120">
        <v>51554970</v>
      </c>
    </row>
    <row r="52" spans="1:11" ht="14.25">
      <c r="A52" s="9" t="s">
        <v>362</v>
      </c>
      <c r="B52" s="28" t="s">
        <v>67</v>
      </c>
      <c r="C52" s="92"/>
      <c r="D52" s="92">
        <v>1600000</v>
      </c>
      <c r="E52" s="92">
        <v>2000000</v>
      </c>
      <c r="F52" s="92"/>
      <c r="G52" s="92"/>
      <c r="H52" s="92"/>
      <c r="I52" s="93">
        <f t="shared" si="0"/>
        <v>3600000</v>
      </c>
      <c r="J52" s="120">
        <v>4000000</v>
      </c>
      <c r="K52" s="120">
        <v>3402156</v>
      </c>
    </row>
    <row r="53" spans="1:11" ht="14.25">
      <c r="A53" s="9" t="s">
        <v>629</v>
      </c>
      <c r="B53" s="28"/>
      <c r="C53" s="92"/>
      <c r="D53" s="92"/>
      <c r="E53" s="92"/>
      <c r="F53" s="92"/>
      <c r="G53" s="92"/>
      <c r="H53" s="92"/>
      <c r="I53" s="93"/>
      <c r="J53" s="120">
        <v>4750000</v>
      </c>
      <c r="K53" s="120">
        <v>29684091</v>
      </c>
    </row>
    <row r="54" spans="1:11" ht="14.25">
      <c r="A54" s="9" t="s">
        <v>630</v>
      </c>
      <c r="B54" s="28"/>
      <c r="C54" s="92"/>
      <c r="D54" s="92"/>
      <c r="E54" s="92"/>
      <c r="F54" s="92"/>
      <c r="G54" s="92"/>
      <c r="H54" s="92"/>
      <c r="I54" s="93"/>
      <c r="J54" s="120">
        <v>11200000</v>
      </c>
      <c r="K54" s="120">
        <v>11473867</v>
      </c>
    </row>
    <row r="55" spans="1:11" ht="14.25">
      <c r="A55" s="5" t="s">
        <v>68</v>
      </c>
      <c r="B55" s="28" t="s">
        <v>69</v>
      </c>
      <c r="C55" s="92">
        <v>0</v>
      </c>
      <c r="D55" s="92">
        <v>17000000</v>
      </c>
      <c r="E55" s="92">
        <v>1200000</v>
      </c>
      <c r="F55" s="92"/>
      <c r="G55" s="92"/>
      <c r="H55" s="92"/>
      <c r="I55" s="93">
        <f t="shared" si="0"/>
        <v>18200000</v>
      </c>
      <c r="J55" s="120">
        <v>15950000</v>
      </c>
      <c r="K55" s="120">
        <v>41157958</v>
      </c>
    </row>
    <row r="56" spans="1:11" ht="14.25">
      <c r="A56" s="5" t="s">
        <v>631</v>
      </c>
      <c r="B56" s="28"/>
      <c r="C56" s="92"/>
      <c r="D56" s="92"/>
      <c r="E56" s="92"/>
      <c r="F56" s="92"/>
      <c r="G56" s="92"/>
      <c r="H56" s="92"/>
      <c r="I56" s="93"/>
      <c r="J56" s="120">
        <v>1500000</v>
      </c>
      <c r="K56" s="120">
        <v>1808902</v>
      </c>
    </row>
    <row r="57" spans="1:11" ht="14.25">
      <c r="A57" s="5" t="s">
        <v>632</v>
      </c>
      <c r="B57" s="28"/>
      <c r="C57" s="92"/>
      <c r="D57" s="92"/>
      <c r="E57" s="92"/>
      <c r="F57" s="92"/>
      <c r="G57" s="92"/>
      <c r="H57" s="92"/>
      <c r="I57" s="93"/>
      <c r="J57" s="120">
        <v>700000</v>
      </c>
      <c r="K57" s="120">
        <v>3562630</v>
      </c>
    </row>
    <row r="58" spans="1:11" ht="14.25">
      <c r="A58" s="5" t="s">
        <v>633</v>
      </c>
      <c r="B58" s="28"/>
      <c r="C58" s="92"/>
      <c r="D58" s="92"/>
      <c r="E58" s="92"/>
      <c r="F58" s="92"/>
      <c r="G58" s="92"/>
      <c r="H58" s="92"/>
      <c r="I58" s="93"/>
      <c r="J58" s="120">
        <v>5000000</v>
      </c>
      <c r="K58" s="120">
        <v>5304749</v>
      </c>
    </row>
    <row r="59" spans="1:11" ht="14.25">
      <c r="A59" s="5" t="s">
        <v>622</v>
      </c>
      <c r="B59" s="28"/>
      <c r="C59" s="92"/>
      <c r="D59" s="92"/>
      <c r="E59" s="92"/>
      <c r="F59" s="92"/>
      <c r="G59" s="92"/>
      <c r="H59" s="92"/>
      <c r="I59" s="93"/>
      <c r="J59" s="120">
        <v>22161000</v>
      </c>
      <c r="K59" s="120">
        <v>21489870</v>
      </c>
    </row>
    <row r="60" spans="1:11" ht="14.25">
      <c r="A60" s="4" t="s">
        <v>363</v>
      </c>
      <c r="B60" s="28" t="s">
        <v>70</v>
      </c>
      <c r="C60" s="92"/>
      <c r="D60" s="92">
        <v>7000000</v>
      </c>
      <c r="E60" s="92">
        <v>4000000</v>
      </c>
      <c r="F60" s="92"/>
      <c r="G60" s="92"/>
      <c r="H60" s="92"/>
      <c r="I60" s="93">
        <f t="shared" si="0"/>
        <v>11000000</v>
      </c>
      <c r="J60" s="120">
        <v>29361000</v>
      </c>
      <c r="K60" s="120">
        <v>32071306</v>
      </c>
    </row>
    <row r="61" spans="1:11" ht="14.25">
      <c r="A61" s="6" t="s">
        <v>305</v>
      </c>
      <c r="B61" s="31" t="s">
        <v>71</v>
      </c>
      <c r="C61" s="100">
        <f aca="true" t="shared" si="6" ref="C61:H61">SUM(C48:C60)</f>
        <v>200000</v>
      </c>
      <c r="D61" s="100">
        <f t="shared" si="6"/>
        <v>33030000</v>
      </c>
      <c r="E61" s="100">
        <f t="shared" si="6"/>
        <v>8330000</v>
      </c>
      <c r="F61" s="100">
        <f t="shared" si="6"/>
        <v>8500000</v>
      </c>
      <c r="G61" s="100">
        <f t="shared" si="6"/>
        <v>0</v>
      </c>
      <c r="H61" s="100">
        <f t="shared" si="6"/>
        <v>0</v>
      </c>
      <c r="I61" s="99">
        <f t="shared" si="0"/>
        <v>50060000</v>
      </c>
      <c r="J61" s="121">
        <f>SUM(J48:J52,J55,J60)</f>
        <v>110243361</v>
      </c>
      <c r="K61" s="121">
        <f>SUM(K48:K52,K55,K60)</f>
        <v>138189985</v>
      </c>
    </row>
    <row r="62" spans="1:11" ht="14.25">
      <c r="A62" s="4" t="s">
        <v>72</v>
      </c>
      <c r="B62" s="28" t="s">
        <v>73</v>
      </c>
      <c r="C62" s="92"/>
      <c r="D62" s="92"/>
      <c r="E62" s="92">
        <v>350000</v>
      </c>
      <c r="F62" s="92"/>
      <c r="G62" s="92"/>
      <c r="H62" s="92"/>
      <c r="I62" s="93">
        <f t="shared" si="0"/>
        <v>350000</v>
      </c>
      <c r="J62" s="120">
        <v>90000</v>
      </c>
      <c r="K62" s="120">
        <v>330140</v>
      </c>
    </row>
    <row r="63" spans="1:11" ht="14.25">
      <c r="A63" s="4" t="s">
        <v>74</v>
      </c>
      <c r="B63" s="28" t="s">
        <v>75</v>
      </c>
      <c r="C63" s="92"/>
      <c r="D63" s="92"/>
      <c r="E63" s="92">
        <v>600000</v>
      </c>
      <c r="F63" s="92"/>
      <c r="G63" s="92"/>
      <c r="H63" s="92"/>
      <c r="I63" s="93">
        <f t="shared" si="0"/>
        <v>600000</v>
      </c>
      <c r="J63" s="120">
        <v>550000</v>
      </c>
      <c r="K63" s="120">
        <v>568522</v>
      </c>
    </row>
    <row r="64" spans="1:11" ht="14.25">
      <c r="A64" s="6" t="s">
        <v>306</v>
      </c>
      <c r="B64" s="31" t="s">
        <v>76</v>
      </c>
      <c r="C64" s="100">
        <f aca="true" t="shared" si="7" ref="C64:K64">SUM(C62:C63)</f>
        <v>0</v>
      </c>
      <c r="D64" s="100">
        <f t="shared" si="7"/>
        <v>0</v>
      </c>
      <c r="E64" s="100">
        <f t="shared" si="7"/>
        <v>950000</v>
      </c>
      <c r="F64" s="100">
        <f t="shared" si="7"/>
        <v>0</v>
      </c>
      <c r="G64" s="100">
        <f t="shared" si="7"/>
        <v>0</v>
      </c>
      <c r="H64" s="100">
        <f t="shared" si="7"/>
        <v>0</v>
      </c>
      <c r="I64" s="99">
        <f t="shared" si="0"/>
        <v>950000</v>
      </c>
      <c r="J64" s="121">
        <f t="shared" si="7"/>
        <v>640000</v>
      </c>
      <c r="K64" s="121">
        <f t="shared" si="7"/>
        <v>898662</v>
      </c>
    </row>
    <row r="65" spans="1:11" ht="14.25">
      <c r="A65" s="4" t="s">
        <v>77</v>
      </c>
      <c r="B65" s="28" t="s">
        <v>78</v>
      </c>
      <c r="C65" s="92">
        <v>130000</v>
      </c>
      <c r="D65" s="92">
        <v>10235700</v>
      </c>
      <c r="E65" s="92">
        <v>3053160</v>
      </c>
      <c r="F65" s="92">
        <v>2295000</v>
      </c>
      <c r="G65" s="92"/>
      <c r="H65" s="92"/>
      <c r="I65" s="93">
        <f t="shared" si="0"/>
        <v>15713860</v>
      </c>
      <c r="J65" s="120">
        <v>31786637</v>
      </c>
      <c r="K65" s="120">
        <v>32159007</v>
      </c>
    </row>
    <row r="66" spans="1:11" ht="14.25">
      <c r="A66" s="4" t="s">
        <v>79</v>
      </c>
      <c r="B66" s="28" t="s">
        <v>80</v>
      </c>
      <c r="C66" s="92"/>
      <c r="D66" s="92"/>
      <c r="E66" s="92"/>
      <c r="F66" s="92"/>
      <c r="G66" s="92"/>
      <c r="H66" s="92"/>
      <c r="I66" s="93">
        <f t="shared" si="0"/>
        <v>0</v>
      </c>
      <c r="J66" s="120"/>
      <c r="K66" s="120">
        <v>44000</v>
      </c>
    </row>
    <row r="67" spans="1:11" ht="14.25">
      <c r="A67" s="4" t="s">
        <v>364</v>
      </c>
      <c r="B67" s="28" t="s">
        <v>81</v>
      </c>
      <c r="C67" s="92"/>
      <c r="D67" s="92"/>
      <c r="E67" s="92"/>
      <c r="F67" s="92"/>
      <c r="G67" s="92"/>
      <c r="H67" s="92"/>
      <c r="I67" s="93">
        <f t="shared" si="0"/>
        <v>0</v>
      </c>
      <c r="J67" s="120"/>
      <c r="K67" s="120">
        <v>14499</v>
      </c>
    </row>
    <row r="68" spans="1:11" ht="14.25">
      <c r="A68" s="4" t="s">
        <v>365</v>
      </c>
      <c r="B68" s="28" t="s">
        <v>82</v>
      </c>
      <c r="C68" s="92"/>
      <c r="D68" s="92"/>
      <c r="E68" s="92"/>
      <c r="F68" s="92"/>
      <c r="G68" s="92"/>
      <c r="H68" s="92"/>
      <c r="I68" s="93">
        <f t="shared" si="0"/>
        <v>0</v>
      </c>
      <c r="J68" s="120"/>
      <c r="K68" s="120"/>
    </row>
    <row r="69" spans="1:11" ht="14.25">
      <c r="A69" s="4" t="s">
        <v>644</v>
      </c>
      <c r="B69" s="28"/>
      <c r="C69" s="92"/>
      <c r="D69" s="92"/>
      <c r="E69" s="92"/>
      <c r="F69" s="92"/>
      <c r="G69" s="92"/>
      <c r="H69" s="92"/>
      <c r="I69" s="93"/>
      <c r="J69" s="120"/>
      <c r="K69" s="120">
        <v>5384717</v>
      </c>
    </row>
    <row r="70" spans="1:11" ht="14.25">
      <c r="A70" s="4" t="s">
        <v>645</v>
      </c>
      <c r="B70" s="28"/>
      <c r="C70" s="92"/>
      <c r="D70" s="92"/>
      <c r="E70" s="92"/>
      <c r="F70" s="92"/>
      <c r="G70" s="92"/>
      <c r="H70" s="92"/>
      <c r="I70" s="93"/>
      <c r="J70" s="120"/>
      <c r="K70" s="120">
        <v>2817640</v>
      </c>
    </row>
    <row r="71" spans="1:11" ht="14.25">
      <c r="A71" s="4" t="s">
        <v>646</v>
      </c>
      <c r="B71" s="28"/>
      <c r="C71" s="92"/>
      <c r="D71" s="92"/>
      <c r="E71" s="92"/>
      <c r="F71" s="92"/>
      <c r="G71" s="92"/>
      <c r="H71" s="92"/>
      <c r="I71" s="93"/>
      <c r="J71" s="120">
        <v>2710000</v>
      </c>
      <c r="K71" s="120">
        <v>1116348</v>
      </c>
    </row>
    <row r="72" spans="1:11" ht="14.25">
      <c r="A72" s="4" t="s">
        <v>83</v>
      </c>
      <c r="B72" s="28" t="s">
        <v>84</v>
      </c>
      <c r="C72" s="92"/>
      <c r="D72" s="92"/>
      <c r="E72" s="92"/>
      <c r="F72" s="92"/>
      <c r="G72" s="92"/>
      <c r="H72" s="92"/>
      <c r="I72" s="93">
        <f t="shared" si="0"/>
        <v>0</v>
      </c>
      <c r="J72" s="120">
        <v>2710000</v>
      </c>
      <c r="K72" s="120">
        <v>9318703</v>
      </c>
    </row>
    <row r="73" spans="1:11" ht="14.25">
      <c r="A73" s="6" t="s">
        <v>307</v>
      </c>
      <c r="B73" s="31" t="s">
        <v>85</v>
      </c>
      <c r="C73" s="92">
        <f aca="true" t="shared" si="8" ref="C73:H73">SUM(C65:C72)</f>
        <v>130000</v>
      </c>
      <c r="D73" s="92">
        <f t="shared" si="8"/>
        <v>10235700</v>
      </c>
      <c r="E73" s="92">
        <f t="shared" si="8"/>
        <v>3053160</v>
      </c>
      <c r="F73" s="92">
        <f t="shared" si="8"/>
        <v>2295000</v>
      </c>
      <c r="G73" s="92">
        <f t="shared" si="8"/>
        <v>0</v>
      </c>
      <c r="H73" s="92">
        <f t="shared" si="8"/>
        <v>0</v>
      </c>
      <c r="I73" s="93">
        <f t="shared" si="0"/>
        <v>15713860</v>
      </c>
      <c r="J73" s="122">
        <f>SUM(J65:J68,J72)</f>
        <v>34496637</v>
      </c>
      <c r="K73" s="122">
        <f>SUM(K65:K68,K72)</f>
        <v>41536209</v>
      </c>
    </row>
    <row r="74" spans="1:11" ht="14.25">
      <c r="A74" s="37" t="s">
        <v>308</v>
      </c>
      <c r="B74" s="49" t="s">
        <v>86</v>
      </c>
      <c r="C74" s="100">
        <f aca="true" t="shared" si="9" ref="C74:H74">C38+C47+C61+C64+C73</f>
        <v>510000</v>
      </c>
      <c r="D74" s="100">
        <f t="shared" si="9"/>
        <v>47445700</v>
      </c>
      <c r="E74" s="100">
        <f t="shared" si="9"/>
        <v>14161160</v>
      </c>
      <c r="F74" s="100">
        <f t="shared" si="9"/>
        <v>10795000</v>
      </c>
      <c r="G74" s="100">
        <f t="shared" si="9"/>
        <v>0</v>
      </c>
      <c r="H74" s="100">
        <f t="shared" si="9"/>
        <v>0</v>
      </c>
      <c r="I74" s="99">
        <f t="shared" si="0"/>
        <v>72911860</v>
      </c>
      <c r="J74" s="121">
        <f>J38+J47+J61+J64+J73</f>
        <v>150139998</v>
      </c>
      <c r="K74" s="121">
        <f>K38+K47+K61+K64+K73</f>
        <v>188243164</v>
      </c>
    </row>
    <row r="75" spans="1:11" ht="14.25">
      <c r="A75" s="12" t="s">
        <v>87</v>
      </c>
      <c r="B75" s="28" t="s">
        <v>88</v>
      </c>
      <c r="C75" s="92"/>
      <c r="D75" s="92"/>
      <c r="E75" s="92"/>
      <c r="F75" s="92"/>
      <c r="G75" s="92"/>
      <c r="H75" s="92"/>
      <c r="I75" s="93">
        <f t="shared" si="0"/>
        <v>0</v>
      </c>
      <c r="J75" s="120"/>
      <c r="K75" s="120"/>
    </row>
    <row r="76" spans="1:11" ht="14.25">
      <c r="A76" s="12" t="s">
        <v>309</v>
      </c>
      <c r="B76" s="28" t="s">
        <v>89</v>
      </c>
      <c r="C76" s="92"/>
      <c r="D76" s="92"/>
      <c r="E76" s="92"/>
      <c r="F76" s="92"/>
      <c r="G76" s="92"/>
      <c r="H76" s="92"/>
      <c r="I76" s="93">
        <f t="shared" si="0"/>
        <v>0</v>
      </c>
      <c r="J76" s="120"/>
      <c r="K76" s="120">
        <v>85770</v>
      </c>
    </row>
    <row r="77" spans="1:11" ht="14.25">
      <c r="A77" s="16" t="s">
        <v>366</v>
      </c>
      <c r="B77" s="28" t="s">
        <v>90</v>
      </c>
      <c r="C77" s="92"/>
      <c r="D77" s="92"/>
      <c r="E77" s="92"/>
      <c r="F77" s="92"/>
      <c r="G77" s="92"/>
      <c r="H77" s="92"/>
      <c r="I77" s="93">
        <f t="shared" si="0"/>
        <v>0</v>
      </c>
      <c r="J77" s="120">
        <v>25000000</v>
      </c>
      <c r="K77" s="120"/>
    </row>
    <row r="78" spans="1:11" ht="14.25">
      <c r="A78" s="16" t="s">
        <v>367</v>
      </c>
      <c r="B78" s="28" t="s">
        <v>91</v>
      </c>
      <c r="C78" s="92"/>
      <c r="D78" s="92"/>
      <c r="E78" s="92"/>
      <c r="F78" s="92"/>
      <c r="G78" s="92"/>
      <c r="H78" s="92"/>
      <c r="I78" s="93">
        <f t="shared" si="0"/>
        <v>0</v>
      </c>
      <c r="J78" s="120"/>
      <c r="K78" s="120"/>
    </row>
    <row r="79" spans="1:11" ht="14.25">
      <c r="A79" s="16" t="s">
        <v>368</v>
      </c>
      <c r="B79" s="28" t="s">
        <v>92</v>
      </c>
      <c r="C79" s="92"/>
      <c r="D79" s="92"/>
      <c r="E79" s="92"/>
      <c r="F79" s="92"/>
      <c r="G79" s="92"/>
      <c r="H79" s="92"/>
      <c r="I79" s="93">
        <f t="shared" si="0"/>
        <v>0</v>
      </c>
      <c r="J79" s="120"/>
      <c r="K79" s="120"/>
    </row>
    <row r="80" spans="1:11" ht="14.25">
      <c r="A80" s="12" t="s">
        <v>369</v>
      </c>
      <c r="B80" s="28" t="s">
        <v>93</v>
      </c>
      <c r="C80" s="92"/>
      <c r="D80" s="92"/>
      <c r="E80" s="92"/>
      <c r="F80" s="92"/>
      <c r="G80" s="92"/>
      <c r="H80" s="92"/>
      <c r="I80" s="93">
        <f t="shared" si="0"/>
        <v>0</v>
      </c>
      <c r="J80" s="120"/>
      <c r="K80" s="120"/>
    </row>
    <row r="81" spans="1:11" ht="14.25">
      <c r="A81" s="12" t="s">
        <v>370</v>
      </c>
      <c r="B81" s="28" t="s">
        <v>94</v>
      </c>
      <c r="C81" s="92"/>
      <c r="D81" s="92"/>
      <c r="E81" s="92"/>
      <c r="F81" s="92"/>
      <c r="G81" s="92"/>
      <c r="H81" s="92"/>
      <c r="I81" s="93">
        <f t="shared" si="0"/>
        <v>0</v>
      </c>
      <c r="J81" s="120"/>
      <c r="K81" s="120"/>
    </row>
    <row r="82" spans="1:11" ht="14.25">
      <c r="A82" s="12" t="s">
        <v>634</v>
      </c>
      <c r="B82" s="28"/>
      <c r="C82" s="92"/>
      <c r="D82" s="92"/>
      <c r="E82" s="92"/>
      <c r="F82" s="92"/>
      <c r="G82" s="92"/>
      <c r="H82" s="92"/>
      <c r="I82" s="93"/>
      <c r="J82" s="120"/>
      <c r="K82" s="120">
        <v>89240</v>
      </c>
    </row>
    <row r="83" spans="1:11" ht="14.25">
      <c r="A83" s="12" t="s">
        <v>635</v>
      </c>
      <c r="B83" s="28"/>
      <c r="C83" s="92"/>
      <c r="D83" s="92"/>
      <c r="E83" s="92"/>
      <c r="F83" s="92"/>
      <c r="G83" s="92"/>
      <c r="H83" s="92"/>
      <c r="I83" s="93"/>
      <c r="J83" s="120">
        <v>580000</v>
      </c>
      <c r="K83" s="120">
        <v>8403640</v>
      </c>
    </row>
    <row r="84" spans="1:11" ht="14.25">
      <c r="A84" s="12" t="s">
        <v>636</v>
      </c>
      <c r="B84" s="28"/>
      <c r="C84" s="92"/>
      <c r="D84" s="92"/>
      <c r="E84" s="92"/>
      <c r="F84" s="92"/>
      <c r="G84" s="92"/>
      <c r="H84" s="92"/>
      <c r="I84" s="93"/>
      <c r="J84" s="120"/>
      <c r="K84" s="120">
        <v>4762500</v>
      </c>
    </row>
    <row r="85" spans="1:11" ht="14.25">
      <c r="A85" s="12" t="s">
        <v>637</v>
      </c>
      <c r="B85" s="28"/>
      <c r="C85" s="92"/>
      <c r="D85" s="92"/>
      <c r="E85" s="92"/>
      <c r="F85" s="92"/>
      <c r="G85" s="92"/>
      <c r="H85" s="92"/>
      <c r="I85" s="93"/>
      <c r="J85" s="120"/>
      <c r="K85" s="120">
        <v>300253</v>
      </c>
    </row>
    <row r="86" spans="1:11" ht="14.25">
      <c r="A86" s="12" t="s">
        <v>638</v>
      </c>
      <c r="B86" s="28"/>
      <c r="C86" s="92"/>
      <c r="D86" s="92"/>
      <c r="E86" s="92"/>
      <c r="F86" s="92"/>
      <c r="G86" s="92"/>
      <c r="H86" s="92"/>
      <c r="I86" s="93"/>
      <c r="J86" s="120">
        <v>10904000</v>
      </c>
      <c r="K86" s="120">
        <v>529604</v>
      </c>
    </row>
    <row r="87" spans="1:11" ht="14.25">
      <c r="A87" s="12" t="s">
        <v>371</v>
      </c>
      <c r="B87" s="28" t="s">
        <v>95</v>
      </c>
      <c r="C87" s="92"/>
      <c r="D87" s="92"/>
      <c r="E87" s="92">
        <v>9127000</v>
      </c>
      <c r="F87" s="92"/>
      <c r="G87" s="92"/>
      <c r="H87" s="92"/>
      <c r="I87" s="93">
        <f t="shared" si="0"/>
        <v>9127000</v>
      </c>
      <c r="J87" s="120">
        <v>11484000</v>
      </c>
      <c r="K87" s="120">
        <v>14085237</v>
      </c>
    </row>
    <row r="88" spans="1:11" ht="14.25">
      <c r="A88" s="46" t="s">
        <v>338</v>
      </c>
      <c r="B88" s="49" t="s">
        <v>96</v>
      </c>
      <c r="C88" s="100">
        <f aca="true" t="shared" si="10" ref="C88:H88">SUM(C75:C87)</f>
        <v>0</v>
      </c>
      <c r="D88" s="100">
        <f t="shared" si="10"/>
        <v>0</v>
      </c>
      <c r="E88" s="100">
        <f t="shared" si="10"/>
        <v>9127000</v>
      </c>
      <c r="F88" s="100">
        <f t="shared" si="10"/>
        <v>0</v>
      </c>
      <c r="G88" s="100">
        <f t="shared" si="10"/>
        <v>0</v>
      </c>
      <c r="H88" s="100">
        <f t="shared" si="10"/>
        <v>0</v>
      </c>
      <c r="I88" s="99">
        <f t="shared" si="0"/>
        <v>9127000</v>
      </c>
      <c r="J88" s="121">
        <f>SUM(J75:J81,J87)</f>
        <v>36484000</v>
      </c>
      <c r="K88" s="121">
        <f>SUM(K75:K81,K87)</f>
        <v>14171007</v>
      </c>
    </row>
    <row r="89" spans="1:11" ht="14.25">
      <c r="A89" s="11" t="s">
        <v>372</v>
      </c>
      <c r="B89" s="28" t="s">
        <v>97</v>
      </c>
      <c r="C89" s="92"/>
      <c r="D89" s="92"/>
      <c r="E89" s="92"/>
      <c r="F89" s="92"/>
      <c r="G89" s="92"/>
      <c r="H89" s="92"/>
      <c r="I89" s="93">
        <f t="shared" si="0"/>
        <v>0</v>
      </c>
      <c r="J89" s="120"/>
      <c r="K89" s="120"/>
    </row>
    <row r="90" spans="1:11" ht="14.25">
      <c r="A90" s="11" t="s">
        <v>98</v>
      </c>
      <c r="B90" s="28" t="s">
        <v>99</v>
      </c>
      <c r="C90" s="92"/>
      <c r="D90" s="92"/>
      <c r="E90" s="92"/>
      <c r="F90" s="92"/>
      <c r="G90" s="92"/>
      <c r="H90" s="92"/>
      <c r="I90" s="93">
        <f t="shared" si="0"/>
        <v>0</v>
      </c>
      <c r="J90" s="120"/>
      <c r="K90" s="120">
        <v>992380</v>
      </c>
    </row>
    <row r="91" spans="1:11" ht="26.25">
      <c r="A91" s="11" t="s">
        <v>100</v>
      </c>
      <c r="B91" s="28" t="s">
        <v>101</v>
      </c>
      <c r="C91" s="92"/>
      <c r="D91" s="92"/>
      <c r="E91" s="92"/>
      <c r="F91" s="92"/>
      <c r="G91" s="92"/>
      <c r="H91" s="92"/>
      <c r="I91" s="93">
        <f t="shared" si="0"/>
        <v>0</v>
      </c>
      <c r="J91" s="120"/>
      <c r="K91" s="120"/>
    </row>
    <row r="92" spans="1:11" ht="26.25">
      <c r="A92" s="11" t="s">
        <v>339</v>
      </c>
      <c r="B92" s="28" t="s">
        <v>102</v>
      </c>
      <c r="C92" s="92"/>
      <c r="D92" s="92"/>
      <c r="E92" s="92"/>
      <c r="F92" s="92"/>
      <c r="G92" s="92"/>
      <c r="H92" s="92"/>
      <c r="I92" s="93">
        <f t="shared" si="0"/>
        <v>0</v>
      </c>
      <c r="J92" s="120"/>
      <c r="K92" s="120"/>
    </row>
    <row r="93" spans="1:11" ht="26.25">
      <c r="A93" s="11" t="s">
        <v>373</v>
      </c>
      <c r="B93" s="28" t="s">
        <v>103</v>
      </c>
      <c r="C93" s="92"/>
      <c r="D93" s="92"/>
      <c r="E93" s="92"/>
      <c r="F93" s="92"/>
      <c r="G93" s="92"/>
      <c r="H93" s="92"/>
      <c r="I93" s="93">
        <f t="shared" si="0"/>
        <v>0</v>
      </c>
      <c r="J93" s="120"/>
      <c r="K93" s="120"/>
    </row>
    <row r="94" spans="1:11" ht="14.25">
      <c r="A94" s="11" t="s">
        <v>341</v>
      </c>
      <c r="B94" s="28" t="s">
        <v>104</v>
      </c>
      <c r="C94" s="92"/>
      <c r="D94" s="92"/>
      <c r="E94" s="92"/>
      <c r="F94" s="92"/>
      <c r="G94" s="92"/>
      <c r="H94" s="151">
        <v>164314592</v>
      </c>
      <c r="I94" s="93">
        <f t="shared" si="0"/>
        <v>164314592</v>
      </c>
      <c r="J94" s="120">
        <v>157003339</v>
      </c>
      <c r="K94" s="120">
        <v>167183383</v>
      </c>
    </row>
    <row r="95" spans="1:11" ht="26.25">
      <c r="A95" s="11" t="s">
        <v>374</v>
      </c>
      <c r="B95" s="28" t="s">
        <v>105</v>
      </c>
      <c r="C95" s="92"/>
      <c r="D95" s="92"/>
      <c r="E95" s="92"/>
      <c r="F95" s="92"/>
      <c r="G95" s="92"/>
      <c r="H95" s="92"/>
      <c r="I95" s="93">
        <f t="shared" si="0"/>
        <v>0</v>
      </c>
      <c r="J95" s="120"/>
      <c r="K95" s="120"/>
    </row>
    <row r="96" spans="1:11" ht="26.25">
      <c r="A96" s="11" t="s">
        <v>375</v>
      </c>
      <c r="B96" s="28" t="s">
        <v>106</v>
      </c>
      <c r="C96" s="92"/>
      <c r="D96" s="92"/>
      <c r="E96" s="92"/>
      <c r="F96" s="92"/>
      <c r="G96" s="92"/>
      <c r="H96" s="92"/>
      <c r="I96" s="93">
        <f t="shared" si="0"/>
        <v>0</v>
      </c>
      <c r="J96" s="120"/>
      <c r="K96" s="120"/>
    </row>
    <row r="97" spans="1:11" ht="14.25">
      <c r="A97" s="11" t="s">
        <v>107</v>
      </c>
      <c r="B97" s="28" t="s">
        <v>108</v>
      </c>
      <c r="C97" s="92"/>
      <c r="D97" s="92"/>
      <c r="E97" s="92"/>
      <c r="F97" s="92"/>
      <c r="G97" s="92"/>
      <c r="H97" s="92"/>
      <c r="I97" s="93">
        <f t="shared" si="0"/>
        <v>0</v>
      </c>
      <c r="J97" s="120"/>
      <c r="K97" s="120"/>
    </row>
    <row r="98" spans="1:11" ht="14.25">
      <c r="A98" s="19" t="s">
        <v>109</v>
      </c>
      <c r="B98" s="28" t="s">
        <v>110</v>
      </c>
      <c r="C98" s="92"/>
      <c r="D98" s="92"/>
      <c r="E98" s="92"/>
      <c r="F98" s="92"/>
      <c r="G98" s="92"/>
      <c r="H98" s="92"/>
      <c r="I98" s="93">
        <f t="shared" si="0"/>
        <v>0</v>
      </c>
      <c r="J98" s="120"/>
      <c r="K98" s="120"/>
    </row>
    <row r="99" spans="1:11" ht="14.25">
      <c r="A99" s="19" t="s">
        <v>639</v>
      </c>
      <c r="B99" s="28"/>
      <c r="C99" s="92"/>
      <c r="D99" s="92"/>
      <c r="E99" s="92"/>
      <c r="F99" s="92"/>
      <c r="G99" s="92"/>
      <c r="H99" s="92"/>
      <c r="I99" s="93"/>
      <c r="J99" s="120">
        <v>14944342</v>
      </c>
      <c r="K99" s="120">
        <v>21699700</v>
      </c>
    </row>
    <row r="100" spans="1:11" ht="14.25">
      <c r="A100" s="19" t="s">
        <v>640</v>
      </c>
      <c r="B100" s="28"/>
      <c r="C100" s="92"/>
      <c r="D100" s="92"/>
      <c r="E100" s="92"/>
      <c r="F100" s="92"/>
      <c r="G100" s="92"/>
      <c r="H100" s="92"/>
      <c r="I100" s="93"/>
      <c r="J100" s="120">
        <v>1550000</v>
      </c>
      <c r="K100" s="120">
        <v>2158000</v>
      </c>
    </row>
    <row r="101" spans="1:11" ht="14.25">
      <c r="A101" s="19" t="s">
        <v>641</v>
      </c>
      <c r="B101" s="28"/>
      <c r="C101" s="92"/>
      <c r="D101" s="92"/>
      <c r="E101" s="92"/>
      <c r="F101" s="92"/>
      <c r="G101" s="92"/>
      <c r="H101" s="92"/>
      <c r="I101" s="93"/>
      <c r="J101" s="120">
        <v>4500000</v>
      </c>
      <c r="K101" s="120">
        <v>4080000</v>
      </c>
    </row>
    <row r="102" spans="1:11" ht="14.25">
      <c r="A102" s="19" t="s">
        <v>642</v>
      </c>
      <c r="B102" s="28"/>
      <c r="C102" s="92"/>
      <c r="D102" s="92"/>
      <c r="E102" s="92"/>
      <c r="F102" s="92"/>
      <c r="G102" s="92"/>
      <c r="H102" s="92"/>
      <c r="I102" s="93"/>
      <c r="J102" s="120">
        <v>8250000</v>
      </c>
      <c r="K102" s="120">
        <v>20017352</v>
      </c>
    </row>
    <row r="103" spans="1:11" ht="14.25">
      <c r="A103" s="19" t="s">
        <v>643</v>
      </c>
      <c r="B103" s="28"/>
      <c r="C103" s="92"/>
      <c r="D103" s="92"/>
      <c r="E103" s="92"/>
      <c r="F103" s="92"/>
      <c r="G103" s="92"/>
      <c r="H103" s="92"/>
      <c r="I103" s="93"/>
      <c r="J103" s="120">
        <v>2000000</v>
      </c>
      <c r="K103" s="120">
        <v>1250000</v>
      </c>
    </row>
    <row r="104" spans="1:11" ht="14.25">
      <c r="A104" s="11" t="s">
        <v>376</v>
      </c>
      <c r="B104" s="28" t="s">
        <v>111</v>
      </c>
      <c r="C104" s="92"/>
      <c r="D104" s="92"/>
      <c r="E104" s="92">
        <v>8000000</v>
      </c>
      <c r="F104" s="92"/>
      <c r="G104" s="92"/>
      <c r="H104" s="92"/>
      <c r="I104" s="93">
        <f t="shared" si="0"/>
        <v>8000000</v>
      </c>
      <c r="J104" s="120">
        <v>31244342</v>
      </c>
      <c r="K104" s="120">
        <v>49205052</v>
      </c>
    </row>
    <row r="105" spans="1:11" ht="14.25">
      <c r="A105" s="19" t="s">
        <v>552</v>
      </c>
      <c r="B105" s="28" t="s">
        <v>112</v>
      </c>
      <c r="C105" s="92"/>
      <c r="D105" s="92"/>
      <c r="E105" s="151">
        <f>'4.1 melléklet'!C10</f>
        <v>862180</v>
      </c>
      <c r="F105" s="92"/>
      <c r="G105" s="92"/>
      <c r="H105" s="92"/>
      <c r="I105" s="93">
        <f aca="true" t="shared" si="11" ref="I105:I156">SUM(C105:H105)</f>
        <v>862180</v>
      </c>
      <c r="J105" s="120">
        <v>13934562</v>
      </c>
      <c r="K105" s="120"/>
    </row>
    <row r="106" spans="1:11" ht="14.25">
      <c r="A106" s="19" t="s">
        <v>553</v>
      </c>
      <c r="B106" s="28" t="s">
        <v>112</v>
      </c>
      <c r="C106" s="92"/>
      <c r="D106" s="92">
        <f>'4.1 melléklet'!C15</f>
        <v>66558590</v>
      </c>
      <c r="E106" s="92"/>
      <c r="F106" s="92"/>
      <c r="G106" s="92"/>
      <c r="H106" s="92"/>
      <c r="I106" s="93">
        <f t="shared" si="11"/>
        <v>66558590</v>
      </c>
      <c r="J106" s="120"/>
      <c r="K106" s="120"/>
    </row>
    <row r="107" spans="1:11" ht="14.25">
      <c r="A107" s="46" t="s">
        <v>344</v>
      </c>
      <c r="B107" s="49" t="s">
        <v>113</v>
      </c>
      <c r="C107" s="100">
        <f aca="true" t="shared" si="12" ref="C107:H107">SUM(C89:C106)</f>
        <v>0</v>
      </c>
      <c r="D107" s="100">
        <f t="shared" si="12"/>
        <v>66558590</v>
      </c>
      <c r="E107" s="100">
        <f t="shared" si="12"/>
        <v>8862180</v>
      </c>
      <c r="F107" s="100">
        <f t="shared" si="12"/>
        <v>0</v>
      </c>
      <c r="G107" s="100">
        <f t="shared" si="12"/>
        <v>0</v>
      </c>
      <c r="H107" s="100">
        <f t="shared" si="12"/>
        <v>164314592</v>
      </c>
      <c r="I107" s="99">
        <f t="shared" si="11"/>
        <v>239735362</v>
      </c>
      <c r="J107" s="121">
        <f>SUM(J89:J98,J104)</f>
        <v>188247681</v>
      </c>
      <c r="K107" s="121">
        <f>SUM(K89:K98,K104)</f>
        <v>217380815</v>
      </c>
    </row>
    <row r="108" spans="1:11" ht="15">
      <c r="A108" s="53" t="s">
        <v>498</v>
      </c>
      <c r="B108" s="49"/>
      <c r="C108" s="92">
        <f aca="true" t="shared" si="13" ref="C108:H108">SUM(C107,C88,C74,C24,C23)</f>
        <v>3776380</v>
      </c>
      <c r="D108" s="92">
        <f t="shared" si="13"/>
        <v>114004290</v>
      </c>
      <c r="E108" s="92">
        <f t="shared" si="13"/>
        <v>75229432</v>
      </c>
      <c r="F108" s="92">
        <f t="shared" si="13"/>
        <v>10795000</v>
      </c>
      <c r="G108" s="92">
        <f t="shared" si="13"/>
        <v>0</v>
      </c>
      <c r="H108" s="92">
        <f t="shared" si="13"/>
        <v>164314592</v>
      </c>
      <c r="I108" s="93">
        <f t="shared" si="11"/>
        <v>368119694</v>
      </c>
      <c r="J108" s="122">
        <f>SUM(J107,J88,J74,J24,J23)</f>
        <v>425408894</v>
      </c>
      <c r="K108" s="122">
        <f>SUM(K107,K88,K74,K24,K23)</f>
        <v>482826703</v>
      </c>
    </row>
    <row r="109" spans="1:11" ht="14.25">
      <c r="A109" s="32" t="s">
        <v>114</v>
      </c>
      <c r="B109" s="28" t="s">
        <v>115</v>
      </c>
      <c r="C109" s="92"/>
      <c r="D109" s="92"/>
      <c r="E109" s="92"/>
      <c r="F109" s="92"/>
      <c r="G109" s="92"/>
      <c r="H109" s="92"/>
      <c r="I109" s="93">
        <f t="shared" si="11"/>
        <v>0</v>
      </c>
      <c r="J109" s="120"/>
      <c r="K109" s="120"/>
    </row>
    <row r="110" spans="1:11" ht="14.25">
      <c r="A110" s="32" t="s">
        <v>377</v>
      </c>
      <c r="B110" s="28" t="s">
        <v>116</v>
      </c>
      <c r="C110" s="92"/>
      <c r="D110" s="92">
        <f>'3.1 melléklet'!C14-'3.1 melléklet'!C11</f>
        <v>11000000</v>
      </c>
      <c r="E110" s="92"/>
      <c r="F110" s="92"/>
      <c r="G110" s="92"/>
      <c r="H110" s="92"/>
      <c r="I110" s="93">
        <f t="shared" si="11"/>
        <v>11000000</v>
      </c>
      <c r="J110" s="120">
        <v>5334600</v>
      </c>
      <c r="K110" s="120">
        <v>8507500</v>
      </c>
    </row>
    <row r="111" spans="1:11" ht="14.25">
      <c r="A111" s="32" t="s">
        <v>117</v>
      </c>
      <c r="B111" s="28" t="s">
        <v>118</v>
      </c>
      <c r="C111" s="92"/>
      <c r="D111" s="92"/>
      <c r="E111" s="92"/>
      <c r="F111" s="92"/>
      <c r="G111" s="92"/>
      <c r="H111" s="92"/>
      <c r="I111" s="93">
        <f t="shared" si="11"/>
        <v>0</v>
      </c>
      <c r="J111" s="120"/>
      <c r="K111" s="120">
        <v>2821752</v>
      </c>
    </row>
    <row r="112" spans="1:11" ht="14.25">
      <c r="A112" s="32" t="s">
        <v>119</v>
      </c>
      <c r="B112" s="28" t="s">
        <v>120</v>
      </c>
      <c r="C112" s="92"/>
      <c r="D112" s="92"/>
      <c r="E112" s="92"/>
      <c r="F112" s="92"/>
      <c r="G112" s="92"/>
      <c r="H112" s="92"/>
      <c r="I112" s="93">
        <f t="shared" si="11"/>
        <v>0</v>
      </c>
      <c r="J112" s="120">
        <v>1711122</v>
      </c>
      <c r="K112" s="120">
        <v>5942956</v>
      </c>
    </row>
    <row r="113" spans="1:11" ht="14.25">
      <c r="A113" s="5" t="s">
        <v>121</v>
      </c>
      <c r="B113" s="28" t="s">
        <v>122</v>
      </c>
      <c r="C113" s="92"/>
      <c r="D113" s="92"/>
      <c r="E113" s="92"/>
      <c r="F113" s="92"/>
      <c r="G113" s="92"/>
      <c r="H113" s="92"/>
      <c r="I113" s="93">
        <f t="shared" si="11"/>
        <v>0</v>
      </c>
      <c r="J113" s="120"/>
      <c r="K113" s="120"/>
    </row>
    <row r="114" spans="1:11" ht="14.25">
      <c r="A114" s="5" t="s">
        <v>123</v>
      </c>
      <c r="B114" s="28" t="s">
        <v>124</v>
      </c>
      <c r="C114" s="92"/>
      <c r="D114" s="92"/>
      <c r="E114" s="92"/>
      <c r="F114" s="92"/>
      <c r="G114" s="92"/>
      <c r="H114" s="92"/>
      <c r="I114" s="93">
        <f>SUM(C114:H114)</f>
        <v>0</v>
      </c>
      <c r="J114" s="120">
        <v>28480000</v>
      </c>
      <c r="K114" s="120"/>
    </row>
    <row r="115" spans="1:11" ht="14.25">
      <c r="A115" s="5" t="s">
        <v>125</v>
      </c>
      <c r="B115" s="28" t="s">
        <v>126</v>
      </c>
      <c r="C115" s="92"/>
      <c r="D115" s="93">
        <f>'3.1 melléklet'!C31-'3.1 melléklet'!C31</f>
        <v>0</v>
      </c>
      <c r="E115" s="92"/>
      <c r="F115" s="92"/>
      <c r="G115" s="92"/>
      <c r="H115" s="92"/>
      <c r="I115" s="93">
        <f t="shared" si="11"/>
        <v>0</v>
      </c>
      <c r="J115" s="120">
        <v>889845</v>
      </c>
      <c r="K115" s="120">
        <v>4611090</v>
      </c>
    </row>
    <row r="116" spans="1:11" ht="14.25">
      <c r="A116" s="47" t="s">
        <v>346</v>
      </c>
      <c r="B116" s="49" t="s">
        <v>127</v>
      </c>
      <c r="C116" s="92">
        <f aca="true" t="shared" si="14" ref="C116:K116">SUM(C109:C115)</f>
        <v>0</v>
      </c>
      <c r="D116" s="92">
        <f t="shared" si="14"/>
        <v>11000000</v>
      </c>
      <c r="E116" s="92">
        <f t="shared" si="14"/>
        <v>0</v>
      </c>
      <c r="F116" s="92">
        <f t="shared" si="14"/>
        <v>0</v>
      </c>
      <c r="G116" s="92">
        <f t="shared" si="14"/>
        <v>0</v>
      </c>
      <c r="H116" s="92">
        <f t="shared" si="14"/>
        <v>0</v>
      </c>
      <c r="I116" s="93">
        <f t="shared" si="11"/>
        <v>11000000</v>
      </c>
      <c r="J116" s="122">
        <f t="shared" si="14"/>
        <v>36415567</v>
      </c>
      <c r="K116" s="122">
        <f t="shared" si="14"/>
        <v>21883298</v>
      </c>
    </row>
    <row r="117" spans="1:11" ht="14.25">
      <c r="A117" s="12" t="s">
        <v>128</v>
      </c>
      <c r="B117" s="28" t="s">
        <v>129</v>
      </c>
      <c r="C117" s="92"/>
      <c r="D117" s="93">
        <f>'3.1 melléklet'!C40</f>
        <v>415903781</v>
      </c>
      <c r="E117" s="92"/>
      <c r="F117" s="92"/>
      <c r="G117" s="92"/>
      <c r="H117" s="92"/>
      <c r="I117" s="93">
        <f t="shared" si="11"/>
        <v>415903781</v>
      </c>
      <c r="J117" s="120">
        <v>79921258</v>
      </c>
      <c r="K117" s="120">
        <v>4893510</v>
      </c>
    </row>
    <row r="118" spans="1:11" ht="14.25">
      <c r="A118" s="12" t="s">
        <v>130</v>
      </c>
      <c r="B118" s="28" t="s">
        <v>131</v>
      </c>
      <c r="C118" s="92"/>
      <c r="D118" s="92"/>
      <c r="E118" s="92"/>
      <c r="F118" s="92"/>
      <c r="G118" s="92"/>
      <c r="H118" s="92"/>
      <c r="I118" s="93">
        <f t="shared" si="11"/>
        <v>0</v>
      </c>
      <c r="J118" s="120"/>
      <c r="K118" s="120"/>
    </row>
    <row r="119" spans="1:11" ht="14.25">
      <c r="A119" s="12" t="s">
        <v>132</v>
      </c>
      <c r="B119" s="28" t="s">
        <v>133</v>
      </c>
      <c r="C119" s="92"/>
      <c r="D119" s="92"/>
      <c r="E119" s="92"/>
      <c r="F119" s="92"/>
      <c r="G119" s="92"/>
      <c r="H119" s="92"/>
      <c r="I119" s="93">
        <f t="shared" si="11"/>
        <v>0</v>
      </c>
      <c r="J119" s="120"/>
      <c r="K119" s="120"/>
    </row>
    <row r="120" spans="1:11" ht="14.25">
      <c r="A120" s="12" t="s">
        <v>134</v>
      </c>
      <c r="B120" s="28" t="s">
        <v>135</v>
      </c>
      <c r="C120" s="92"/>
      <c r="D120" s="99">
        <f>'3.1 melléklet'!C51</f>
        <v>112294020.87</v>
      </c>
      <c r="E120" s="92"/>
      <c r="F120" s="92"/>
      <c r="G120" s="92"/>
      <c r="H120" s="92"/>
      <c r="I120" s="93">
        <f t="shared" si="11"/>
        <v>112294020.87</v>
      </c>
      <c r="J120" s="120">
        <v>21578742</v>
      </c>
      <c r="K120" s="120">
        <v>622623</v>
      </c>
    </row>
    <row r="121" spans="1:11" ht="14.25">
      <c r="A121" s="46" t="s">
        <v>347</v>
      </c>
      <c r="B121" s="49" t="s">
        <v>136</v>
      </c>
      <c r="C121" s="92">
        <f aca="true" t="shared" si="15" ref="C121:K121">SUM(C117:C120)</f>
        <v>0</v>
      </c>
      <c r="D121" s="92">
        <f t="shared" si="15"/>
        <v>528197801.87</v>
      </c>
      <c r="E121" s="92">
        <f t="shared" si="15"/>
        <v>0</v>
      </c>
      <c r="F121" s="92">
        <f t="shared" si="15"/>
        <v>0</v>
      </c>
      <c r="G121" s="92">
        <f t="shared" si="15"/>
        <v>0</v>
      </c>
      <c r="H121" s="92">
        <f t="shared" si="15"/>
        <v>0</v>
      </c>
      <c r="I121" s="93">
        <f t="shared" si="11"/>
        <v>528197801.87</v>
      </c>
      <c r="J121" s="122">
        <f t="shared" si="15"/>
        <v>101500000</v>
      </c>
      <c r="K121" s="122">
        <f t="shared" si="15"/>
        <v>5516133</v>
      </c>
    </row>
    <row r="122" spans="1:11" ht="26.25">
      <c r="A122" s="12" t="s">
        <v>137</v>
      </c>
      <c r="B122" s="28" t="s">
        <v>138</v>
      </c>
      <c r="C122" s="92"/>
      <c r="D122" s="92"/>
      <c r="E122" s="92"/>
      <c r="F122" s="92"/>
      <c r="G122" s="92"/>
      <c r="H122" s="92"/>
      <c r="I122" s="93">
        <f t="shared" si="11"/>
        <v>0</v>
      </c>
      <c r="J122" s="120"/>
      <c r="K122" s="120"/>
    </row>
    <row r="123" spans="1:11" ht="26.25">
      <c r="A123" s="12" t="s">
        <v>378</v>
      </c>
      <c r="B123" s="28" t="s">
        <v>139</v>
      </c>
      <c r="C123" s="92"/>
      <c r="D123" s="92"/>
      <c r="E123" s="92"/>
      <c r="F123" s="92"/>
      <c r="G123" s="92"/>
      <c r="H123" s="92"/>
      <c r="I123" s="93">
        <f t="shared" si="11"/>
        <v>0</v>
      </c>
      <c r="J123" s="120"/>
      <c r="K123" s="120"/>
    </row>
    <row r="124" spans="1:11" ht="26.25">
      <c r="A124" s="12" t="s">
        <v>379</v>
      </c>
      <c r="B124" s="28" t="s">
        <v>140</v>
      </c>
      <c r="C124" s="92"/>
      <c r="D124" s="92"/>
      <c r="E124" s="92"/>
      <c r="F124" s="92"/>
      <c r="G124" s="92"/>
      <c r="H124" s="92"/>
      <c r="I124" s="93">
        <f t="shared" si="11"/>
        <v>0</v>
      </c>
      <c r="J124" s="120"/>
      <c r="K124" s="120"/>
    </row>
    <row r="125" spans="1:11" ht="14.25">
      <c r="A125" s="12" t="s">
        <v>380</v>
      </c>
      <c r="B125" s="28" t="s">
        <v>141</v>
      </c>
      <c r="C125" s="92"/>
      <c r="D125" s="92"/>
      <c r="E125" s="92"/>
      <c r="F125" s="92"/>
      <c r="G125" s="92"/>
      <c r="H125" s="92"/>
      <c r="I125" s="93">
        <f t="shared" si="11"/>
        <v>0</v>
      </c>
      <c r="J125" s="120"/>
      <c r="K125" s="120"/>
    </row>
    <row r="126" spans="1:11" ht="26.25">
      <c r="A126" s="12" t="s">
        <v>381</v>
      </c>
      <c r="B126" s="28" t="s">
        <v>142</v>
      </c>
      <c r="C126" s="92"/>
      <c r="D126" s="92"/>
      <c r="E126" s="92"/>
      <c r="F126" s="92"/>
      <c r="G126" s="92"/>
      <c r="H126" s="92"/>
      <c r="I126" s="93">
        <f t="shared" si="11"/>
        <v>0</v>
      </c>
      <c r="J126" s="120"/>
      <c r="K126" s="120"/>
    </row>
    <row r="127" spans="1:11" ht="26.25">
      <c r="A127" s="12" t="s">
        <v>382</v>
      </c>
      <c r="B127" s="28" t="s">
        <v>143</v>
      </c>
      <c r="C127" s="92"/>
      <c r="D127" s="92"/>
      <c r="E127" s="92"/>
      <c r="F127" s="92"/>
      <c r="G127" s="92"/>
      <c r="H127" s="92"/>
      <c r="I127" s="93">
        <f t="shared" si="11"/>
        <v>0</v>
      </c>
      <c r="J127" s="120"/>
      <c r="K127" s="120"/>
    </row>
    <row r="128" spans="1:11" ht="14.25">
      <c r="A128" s="12" t="s">
        <v>144</v>
      </c>
      <c r="B128" s="28" t="s">
        <v>145</v>
      </c>
      <c r="C128" s="92"/>
      <c r="D128" s="92"/>
      <c r="E128" s="92"/>
      <c r="F128" s="92"/>
      <c r="G128" s="92"/>
      <c r="H128" s="92"/>
      <c r="I128" s="93">
        <f t="shared" si="11"/>
        <v>0</v>
      </c>
      <c r="J128" s="120"/>
      <c r="K128" s="120"/>
    </row>
    <row r="129" spans="1:11" ht="14.25">
      <c r="A129" s="12" t="s">
        <v>383</v>
      </c>
      <c r="B129" s="28" t="s">
        <v>146</v>
      </c>
      <c r="C129" s="92"/>
      <c r="D129" s="92"/>
      <c r="E129" s="92"/>
      <c r="F129" s="92"/>
      <c r="G129" s="92"/>
      <c r="H129" s="92"/>
      <c r="I129" s="93">
        <f t="shared" si="11"/>
        <v>0</v>
      </c>
      <c r="J129" s="120"/>
      <c r="K129" s="120"/>
    </row>
    <row r="130" spans="1:11" ht="14.25">
      <c r="A130" s="46" t="s">
        <v>348</v>
      </c>
      <c r="B130" s="49" t="s">
        <v>147</v>
      </c>
      <c r="C130" s="92">
        <f aca="true" t="shared" si="16" ref="C130:H130">SUM(C122:C129)</f>
        <v>0</v>
      </c>
      <c r="D130" s="92">
        <f t="shared" si="16"/>
        <v>0</v>
      </c>
      <c r="E130" s="92">
        <f t="shared" si="16"/>
        <v>0</v>
      </c>
      <c r="F130" s="92">
        <f t="shared" si="16"/>
        <v>0</v>
      </c>
      <c r="G130" s="92">
        <f t="shared" si="16"/>
        <v>0</v>
      </c>
      <c r="H130" s="92">
        <f t="shared" si="16"/>
        <v>0</v>
      </c>
      <c r="I130" s="93">
        <f t="shared" si="11"/>
        <v>0</v>
      </c>
      <c r="J130" s="120"/>
      <c r="K130" s="120"/>
    </row>
    <row r="131" spans="1:11" ht="15">
      <c r="A131" s="53" t="s">
        <v>497</v>
      </c>
      <c r="B131" s="49"/>
      <c r="C131" s="92">
        <f aca="true" t="shared" si="17" ref="C131:K131">SUM(C130,C121,C116)</f>
        <v>0</v>
      </c>
      <c r="D131" s="92">
        <f t="shared" si="17"/>
        <v>539197801.87</v>
      </c>
      <c r="E131" s="92">
        <f t="shared" si="17"/>
        <v>0</v>
      </c>
      <c r="F131" s="92">
        <f t="shared" si="17"/>
        <v>0</v>
      </c>
      <c r="G131" s="92">
        <f t="shared" si="17"/>
        <v>0</v>
      </c>
      <c r="H131" s="92">
        <f t="shared" si="17"/>
        <v>0</v>
      </c>
      <c r="I131" s="93">
        <f t="shared" si="11"/>
        <v>539197801.87</v>
      </c>
      <c r="J131" s="122">
        <f t="shared" si="17"/>
        <v>137915567</v>
      </c>
      <c r="K131" s="122">
        <f t="shared" si="17"/>
        <v>27399431</v>
      </c>
    </row>
    <row r="132" spans="1:11" ht="15">
      <c r="A132" s="33" t="s">
        <v>391</v>
      </c>
      <c r="B132" s="34" t="s">
        <v>148</v>
      </c>
      <c r="C132" s="92">
        <f aca="true" t="shared" si="18" ref="C132:H132">C130+C121+C116+C107+C88+C74+C24+C23</f>
        <v>3776380</v>
      </c>
      <c r="D132" s="92">
        <f t="shared" si="18"/>
        <v>653202091.87</v>
      </c>
      <c r="E132" s="92">
        <f t="shared" si="18"/>
        <v>75229432</v>
      </c>
      <c r="F132" s="92">
        <f t="shared" si="18"/>
        <v>10795000</v>
      </c>
      <c r="G132" s="92">
        <f t="shared" si="18"/>
        <v>0</v>
      </c>
      <c r="H132" s="92">
        <f t="shared" si="18"/>
        <v>164314592</v>
      </c>
      <c r="I132" s="93">
        <f t="shared" si="11"/>
        <v>907317495.87</v>
      </c>
      <c r="J132" s="122">
        <f>J130+J121+J116+J107+J88+J74+J24+J23</f>
        <v>563324461</v>
      </c>
      <c r="K132" s="122">
        <f>K130+K121+K116+K107+K88+K74+K24+K23</f>
        <v>510226134</v>
      </c>
    </row>
    <row r="133" spans="1:26" ht="14.25">
      <c r="A133" s="12" t="s">
        <v>384</v>
      </c>
      <c r="B133" s="4" t="s">
        <v>149</v>
      </c>
      <c r="C133" s="94"/>
      <c r="D133" s="94"/>
      <c r="E133" s="94"/>
      <c r="F133" s="94"/>
      <c r="G133" s="94"/>
      <c r="H133" s="94"/>
      <c r="I133" s="93">
        <f t="shared" si="11"/>
        <v>0</v>
      </c>
      <c r="J133" s="123"/>
      <c r="K133" s="123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</row>
    <row r="134" spans="1:26" ht="14.25">
      <c r="A134" s="12" t="s">
        <v>150</v>
      </c>
      <c r="B134" s="4" t="s">
        <v>151</v>
      </c>
      <c r="C134" s="94"/>
      <c r="D134" s="94"/>
      <c r="E134" s="94"/>
      <c r="F134" s="94"/>
      <c r="G134" s="94"/>
      <c r="H134" s="94"/>
      <c r="I134" s="93">
        <f t="shared" si="11"/>
        <v>0</v>
      </c>
      <c r="J134" s="123"/>
      <c r="K134" s="123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</row>
    <row r="135" spans="1:26" ht="14.25">
      <c r="A135" s="12" t="s">
        <v>385</v>
      </c>
      <c r="B135" s="4" t="s">
        <v>152</v>
      </c>
      <c r="C135" s="94"/>
      <c r="D135" s="94"/>
      <c r="E135" s="94"/>
      <c r="F135" s="94"/>
      <c r="G135" s="94"/>
      <c r="H135" s="94"/>
      <c r="I135" s="93">
        <f t="shared" si="11"/>
        <v>0</v>
      </c>
      <c r="J135" s="123"/>
      <c r="K135" s="12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</row>
    <row r="136" spans="1:26" ht="14.25">
      <c r="A136" s="14" t="s">
        <v>353</v>
      </c>
      <c r="B136" s="6" t="s">
        <v>153</v>
      </c>
      <c r="C136" s="95">
        <f aca="true" t="shared" si="19" ref="C136:H136">SUM(C133:C135)</f>
        <v>0</v>
      </c>
      <c r="D136" s="95">
        <f t="shared" si="19"/>
        <v>0</v>
      </c>
      <c r="E136" s="95">
        <f t="shared" si="19"/>
        <v>0</v>
      </c>
      <c r="F136" s="95">
        <f t="shared" si="19"/>
        <v>0</v>
      </c>
      <c r="G136" s="95">
        <f t="shared" si="19"/>
        <v>0</v>
      </c>
      <c r="H136" s="95">
        <f t="shared" si="19"/>
        <v>0</v>
      </c>
      <c r="I136" s="93">
        <f t="shared" si="11"/>
        <v>0</v>
      </c>
      <c r="J136" s="124"/>
      <c r="K136" s="124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1"/>
      <c r="Z136" s="21"/>
    </row>
    <row r="137" spans="1:26" ht="14.25">
      <c r="A137" s="35" t="s">
        <v>386</v>
      </c>
      <c r="B137" s="4" t="s">
        <v>154</v>
      </c>
      <c r="C137" s="96"/>
      <c r="D137" s="96"/>
      <c r="E137" s="96"/>
      <c r="F137" s="96"/>
      <c r="G137" s="96"/>
      <c r="H137" s="96"/>
      <c r="I137" s="93">
        <f t="shared" si="11"/>
        <v>0</v>
      </c>
      <c r="J137" s="125"/>
      <c r="K137" s="125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1"/>
      <c r="Z137" s="21"/>
    </row>
    <row r="138" spans="1:26" ht="14.25">
      <c r="A138" s="35" t="s">
        <v>356</v>
      </c>
      <c r="B138" s="4" t="s">
        <v>155</v>
      </c>
      <c r="C138" s="96"/>
      <c r="D138" s="96"/>
      <c r="E138" s="96"/>
      <c r="F138" s="96"/>
      <c r="G138" s="96"/>
      <c r="H138" s="96"/>
      <c r="I138" s="93">
        <f t="shared" si="11"/>
        <v>0</v>
      </c>
      <c r="J138" s="125"/>
      <c r="K138" s="125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1"/>
      <c r="Z138" s="21"/>
    </row>
    <row r="139" spans="1:26" ht="14.25">
      <c r="A139" s="12" t="s">
        <v>156</v>
      </c>
      <c r="B139" s="4" t="s">
        <v>157</v>
      </c>
      <c r="C139" s="97"/>
      <c r="D139" s="97"/>
      <c r="E139" s="97"/>
      <c r="F139" s="97"/>
      <c r="G139" s="97"/>
      <c r="H139" s="97"/>
      <c r="I139" s="93">
        <f t="shared" si="11"/>
        <v>0</v>
      </c>
      <c r="J139" s="123"/>
      <c r="K139" s="123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</row>
    <row r="140" spans="1:26" ht="14.25">
      <c r="A140" s="12" t="s">
        <v>387</v>
      </c>
      <c r="B140" s="4" t="s">
        <v>158</v>
      </c>
      <c r="C140" s="97"/>
      <c r="D140" s="97"/>
      <c r="E140" s="97"/>
      <c r="F140" s="97"/>
      <c r="G140" s="97"/>
      <c r="H140" s="97"/>
      <c r="I140" s="93">
        <f t="shared" si="11"/>
        <v>0</v>
      </c>
      <c r="J140" s="123"/>
      <c r="K140" s="123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</row>
    <row r="141" spans="1:26" ht="14.25">
      <c r="A141" s="13" t="s">
        <v>354</v>
      </c>
      <c r="B141" s="6" t="s">
        <v>159</v>
      </c>
      <c r="C141" s="98">
        <f aca="true" t="shared" si="20" ref="C141:H141">SUM(C137:C140)</f>
        <v>0</v>
      </c>
      <c r="D141" s="98">
        <f t="shared" si="20"/>
        <v>0</v>
      </c>
      <c r="E141" s="98">
        <f t="shared" si="20"/>
        <v>0</v>
      </c>
      <c r="F141" s="98">
        <f t="shared" si="20"/>
        <v>0</v>
      </c>
      <c r="G141" s="98">
        <f t="shared" si="20"/>
        <v>0</v>
      </c>
      <c r="H141" s="98">
        <f t="shared" si="20"/>
        <v>0</v>
      </c>
      <c r="I141" s="93">
        <f t="shared" si="11"/>
        <v>0</v>
      </c>
      <c r="J141" s="126"/>
      <c r="K141" s="126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1"/>
      <c r="Z141" s="21"/>
    </row>
    <row r="142" spans="1:26" ht="14.25">
      <c r="A142" s="35" t="s">
        <v>160</v>
      </c>
      <c r="B142" s="4" t="s">
        <v>161</v>
      </c>
      <c r="C142" s="96"/>
      <c r="D142" s="96"/>
      <c r="E142" s="96"/>
      <c r="F142" s="96"/>
      <c r="G142" s="96"/>
      <c r="H142" s="96"/>
      <c r="I142" s="93">
        <f t="shared" si="11"/>
        <v>0</v>
      </c>
      <c r="J142" s="125"/>
      <c r="K142" s="125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1"/>
      <c r="Z142" s="21"/>
    </row>
    <row r="143" spans="1:26" ht="14.25">
      <c r="A143" s="35" t="s">
        <v>162</v>
      </c>
      <c r="B143" s="4" t="s">
        <v>163</v>
      </c>
      <c r="C143" s="96"/>
      <c r="D143" s="96"/>
      <c r="E143" s="96"/>
      <c r="F143" s="96"/>
      <c r="G143" s="96"/>
      <c r="H143" s="96">
        <v>10185819</v>
      </c>
      <c r="I143" s="93">
        <f t="shared" si="11"/>
        <v>10185819</v>
      </c>
      <c r="J143" s="125">
        <v>8924131</v>
      </c>
      <c r="K143" s="125">
        <v>12780143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1"/>
      <c r="Z143" s="21"/>
    </row>
    <row r="144" spans="1:26" ht="14.25">
      <c r="A144" s="13" t="s">
        <v>164</v>
      </c>
      <c r="B144" s="6" t="s">
        <v>165</v>
      </c>
      <c r="C144" s="96"/>
      <c r="D144" s="96"/>
      <c r="E144" s="96"/>
      <c r="F144" s="96"/>
      <c r="G144" s="96"/>
      <c r="H144" s="96">
        <f>'5.1 melléklet'!G6</f>
        <v>197516936</v>
      </c>
      <c r="I144" s="93">
        <f t="shared" si="11"/>
        <v>197516936</v>
      </c>
      <c r="J144" s="125">
        <v>238638263</v>
      </c>
      <c r="K144" s="125">
        <v>197209965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1"/>
      <c r="Z144" s="21"/>
    </row>
    <row r="145" spans="1:26" ht="14.25">
      <c r="A145" s="35" t="s">
        <v>166</v>
      </c>
      <c r="B145" s="4" t="s">
        <v>167</v>
      </c>
      <c r="C145" s="96"/>
      <c r="D145" s="96"/>
      <c r="E145" s="96"/>
      <c r="F145" s="96"/>
      <c r="G145" s="96"/>
      <c r="H145" s="96"/>
      <c r="I145" s="93">
        <f t="shared" si="11"/>
        <v>0</v>
      </c>
      <c r="J145" s="125"/>
      <c r="K145" s="125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1"/>
      <c r="Z145" s="21"/>
    </row>
    <row r="146" spans="1:26" ht="14.25">
      <c r="A146" s="35" t="s">
        <v>168</v>
      </c>
      <c r="B146" s="4" t="s">
        <v>169</v>
      </c>
      <c r="C146" s="96"/>
      <c r="D146" s="96"/>
      <c r="E146" s="96"/>
      <c r="F146" s="96"/>
      <c r="G146" s="96"/>
      <c r="H146" s="96"/>
      <c r="I146" s="93">
        <f t="shared" si="11"/>
        <v>0</v>
      </c>
      <c r="J146" s="125"/>
      <c r="K146" s="125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1"/>
      <c r="Z146" s="21"/>
    </row>
    <row r="147" spans="1:26" ht="14.25">
      <c r="A147" s="35" t="s">
        <v>170</v>
      </c>
      <c r="B147" s="4" t="s">
        <v>171</v>
      </c>
      <c r="C147" s="96"/>
      <c r="D147" s="96"/>
      <c r="E147" s="96"/>
      <c r="F147" s="96"/>
      <c r="G147" s="96"/>
      <c r="H147" s="96"/>
      <c r="I147" s="93">
        <f t="shared" si="11"/>
        <v>0</v>
      </c>
      <c r="J147" s="125"/>
      <c r="K147" s="125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1"/>
      <c r="Z147" s="21"/>
    </row>
    <row r="148" spans="1:26" ht="14.25">
      <c r="A148" s="36" t="s">
        <v>355</v>
      </c>
      <c r="B148" s="37" t="s">
        <v>172</v>
      </c>
      <c r="C148" s="98">
        <f aca="true" t="shared" si="21" ref="C148:K148">SUM(C136,C141,C142:C147)</f>
        <v>0</v>
      </c>
      <c r="D148" s="98">
        <f t="shared" si="21"/>
        <v>0</v>
      </c>
      <c r="E148" s="98">
        <f t="shared" si="21"/>
        <v>0</v>
      </c>
      <c r="F148" s="98">
        <f t="shared" si="21"/>
        <v>0</v>
      </c>
      <c r="G148" s="98">
        <f t="shared" si="21"/>
        <v>0</v>
      </c>
      <c r="H148" s="98">
        <f t="shared" si="21"/>
        <v>207702755</v>
      </c>
      <c r="I148" s="93">
        <f t="shared" si="11"/>
        <v>207702755</v>
      </c>
      <c r="J148" s="127">
        <f t="shared" si="21"/>
        <v>247562394</v>
      </c>
      <c r="K148" s="127">
        <f t="shared" si="21"/>
        <v>209990108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1"/>
      <c r="Z148" s="21"/>
    </row>
    <row r="149" spans="1:26" ht="14.25">
      <c r="A149" s="35" t="s">
        <v>173</v>
      </c>
      <c r="B149" s="4" t="s">
        <v>174</v>
      </c>
      <c r="C149" s="96"/>
      <c r="D149" s="96"/>
      <c r="E149" s="96"/>
      <c r="F149" s="96"/>
      <c r="G149" s="96"/>
      <c r="H149" s="96"/>
      <c r="I149" s="93">
        <f t="shared" si="11"/>
        <v>0</v>
      </c>
      <c r="J149" s="125"/>
      <c r="K149" s="125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1"/>
      <c r="Z149" s="21"/>
    </row>
    <row r="150" spans="1:26" ht="14.25">
      <c r="A150" s="12" t="s">
        <v>175</v>
      </c>
      <c r="B150" s="4" t="s">
        <v>176</v>
      </c>
      <c r="C150" s="97"/>
      <c r="D150" s="97"/>
      <c r="E150" s="97"/>
      <c r="F150" s="97"/>
      <c r="G150" s="97"/>
      <c r="H150" s="97"/>
      <c r="I150" s="93">
        <f t="shared" si="11"/>
        <v>0</v>
      </c>
      <c r="J150" s="123"/>
      <c r="K150" s="123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1"/>
      <c r="Z150" s="21"/>
    </row>
    <row r="151" spans="1:26" ht="14.25">
      <c r="A151" s="35" t="s">
        <v>388</v>
      </c>
      <c r="B151" s="4" t="s">
        <v>177</v>
      </c>
      <c r="C151" s="96"/>
      <c r="D151" s="96"/>
      <c r="E151" s="96"/>
      <c r="F151" s="96"/>
      <c r="G151" s="96"/>
      <c r="H151" s="96"/>
      <c r="I151" s="93">
        <f t="shared" si="11"/>
        <v>0</v>
      </c>
      <c r="J151" s="125"/>
      <c r="K151" s="125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1"/>
      <c r="Z151" s="21"/>
    </row>
    <row r="152" spans="1:26" ht="14.25">
      <c r="A152" s="35" t="s">
        <v>357</v>
      </c>
      <c r="B152" s="4" t="s">
        <v>178</v>
      </c>
      <c r="C152" s="96"/>
      <c r="D152" s="96"/>
      <c r="E152" s="96"/>
      <c r="F152" s="96"/>
      <c r="G152" s="96"/>
      <c r="H152" s="96"/>
      <c r="I152" s="93">
        <f t="shared" si="11"/>
        <v>0</v>
      </c>
      <c r="J152" s="125"/>
      <c r="K152" s="125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1"/>
      <c r="Z152" s="21"/>
    </row>
    <row r="153" spans="1:26" ht="14.25">
      <c r="A153" s="36" t="s">
        <v>358</v>
      </c>
      <c r="B153" s="37" t="s">
        <v>179</v>
      </c>
      <c r="C153" s="98"/>
      <c r="D153" s="98"/>
      <c r="E153" s="98"/>
      <c r="F153" s="98"/>
      <c r="G153" s="98"/>
      <c r="H153" s="98"/>
      <c r="I153" s="93">
        <f t="shared" si="11"/>
        <v>0</v>
      </c>
      <c r="J153" s="126"/>
      <c r="K153" s="126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1"/>
      <c r="Z153" s="21"/>
    </row>
    <row r="154" spans="1:26" ht="14.25">
      <c r="A154" s="12" t="s">
        <v>180</v>
      </c>
      <c r="B154" s="4" t="s">
        <v>181</v>
      </c>
      <c r="C154" s="97"/>
      <c r="D154" s="97"/>
      <c r="E154" s="97"/>
      <c r="F154" s="97"/>
      <c r="G154" s="97"/>
      <c r="H154" s="97"/>
      <c r="I154" s="93">
        <f t="shared" si="11"/>
        <v>0</v>
      </c>
      <c r="J154" s="123"/>
      <c r="K154" s="123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1"/>
      <c r="Z154" s="21"/>
    </row>
    <row r="155" spans="1:26" ht="15">
      <c r="A155" s="38" t="s">
        <v>392</v>
      </c>
      <c r="B155" s="39" t="s">
        <v>182</v>
      </c>
      <c r="C155" s="98">
        <f aca="true" t="shared" si="22" ref="C155:K155">SUM(C148,C153)</f>
        <v>0</v>
      </c>
      <c r="D155" s="98">
        <f t="shared" si="22"/>
        <v>0</v>
      </c>
      <c r="E155" s="98">
        <f t="shared" si="22"/>
        <v>0</v>
      </c>
      <c r="F155" s="98">
        <f t="shared" si="22"/>
        <v>0</v>
      </c>
      <c r="G155" s="98">
        <f t="shared" si="22"/>
        <v>0</v>
      </c>
      <c r="H155" s="98">
        <f t="shared" si="22"/>
        <v>207702755</v>
      </c>
      <c r="I155" s="93">
        <f t="shared" si="11"/>
        <v>207702755</v>
      </c>
      <c r="J155" s="127">
        <f t="shared" si="22"/>
        <v>247562394</v>
      </c>
      <c r="K155" s="127">
        <f t="shared" si="22"/>
        <v>209990108</v>
      </c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1"/>
      <c r="Z155" s="21"/>
    </row>
    <row r="156" spans="1:26" ht="15">
      <c r="A156" s="42" t="s">
        <v>428</v>
      </c>
      <c r="B156" s="43"/>
      <c r="C156" s="92">
        <f aca="true" t="shared" si="23" ref="C156:K156">SUM(C132,C155)</f>
        <v>3776380</v>
      </c>
      <c r="D156" s="92">
        <f t="shared" si="23"/>
        <v>653202091.87</v>
      </c>
      <c r="E156" s="92">
        <f t="shared" si="23"/>
        <v>75229432</v>
      </c>
      <c r="F156" s="92">
        <f t="shared" si="23"/>
        <v>10795000</v>
      </c>
      <c r="G156" s="92">
        <f t="shared" si="23"/>
        <v>0</v>
      </c>
      <c r="H156" s="92">
        <f t="shared" si="23"/>
        <v>372017347</v>
      </c>
      <c r="I156" s="93">
        <f t="shared" si="11"/>
        <v>1115020250.87</v>
      </c>
      <c r="J156" s="122">
        <f t="shared" si="23"/>
        <v>810886855</v>
      </c>
      <c r="K156" s="122">
        <f t="shared" si="23"/>
        <v>720216242</v>
      </c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2:26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2:26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2:26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2:26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2:26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2:26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2:26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2:26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2:26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2:26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2:26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2:26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2:26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2:26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2:26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2:26" ht="14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2:26" ht="14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2:26" ht="14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2:26" ht="14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2:26" ht="14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2:26" ht="14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2:26" ht="14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2:26" ht="14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2:26" ht="14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2:26" ht="14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2:26" ht="14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2:26" ht="14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2:26" ht="14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2:26" ht="14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2:26" ht="14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2:26" ht="14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2:26" ht="14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2:26" ht="14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2:26" ht="14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2:26" ht="14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2:26" ht="14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2:26" ht="14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2:26" ht="14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2:26" ht="14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2:26" ht="14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2:26" ht="14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2:26" ht="14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2:26" ht="14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2:26" ht="14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2:26" ht="14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2:26" ht="14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2:26" ht="14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2:26" ht="14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2:26" ht="14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</sheetData>
  <sheetProtection/>
  <mergeCells count="2">
    <mergeCell ref="A1:I1"/>
    <mergeCell ref="A2:I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8" scale="57" r:id="rId1"/>
  <headerFooter>
    <oddHeader>&amp;R/2018. (     ) önkormányzati rendelet 1.1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E61" sqref="E61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  <col min="5" max="5" width="12.28125" style="0" customWidth="1"/>
  </cols>
  <sheetData>
    <row r="1" spans="1:4" ht="27.75" customHeight="1">
      <c r="A1" s="159" t="s">
        <v>595</v>
      </c>
      <c r="B1" s="163"/>
      <c r="C1" s="163"/>
      <c r="D1" s="163"/>
    </row>
    <row r="2" spans="1:4" ht="36.75" customHeight="1">
      <c r="A2" s="160" t="s">
        <v>578</v>
      </c>
      <c r="B2" s="160"/>
      <c r="C2" s="160"/>
      <c r="D2" s="160"/>
    </row>
    <row r="3" spans="1:4" ht="18.75" customHeight="1">
      <c r="A3" s="64"/>
      <c r="B3" s="66"/>
      <c r="C3" s="66"/>
      <c r="D3" s="66"/>
    </row>
    <row r="4" ht="23.25" customHeight="1">
      <c r="A4" s="3" t="s">
        <v>560</v>
      </c>
    </row>
    <row r="5" spans="1:5" ht="39.75">
      <c r="A5" s="41" t="s">
        <v>556</v>
      </c>
      <c r="B5" s="2" t="s">
        <v>12</v>
      </c>
      <c r="C5" s="88" t="s">
        <v>596</v>
      </c>
      <c r="D5" s="88" t="s">
        <v>591</v>
      </c>
      <c r="E5" s="88" t="s">
        <v>597</v>
      </c>
    </row>
    <row r="6" spans="1:5" ht="14.25">
      <c r="A6" s="11" t="s">
        <v>310</v>
      </c>
      <c r="B6" s="5" t="s">
        <v>91</v>
      </c>
      <c r="C6" s="111"/>
      <c r="D6" s="101"/>
      <c r="E6" s="25"/>
    </row>
    <row r="7" spans="1:5" ht="14.25">
      <c r="A7" s="11" t="s">
        <v>311</v>
      </c>
      <c r="B7" s="5" t="s">
        <v>91</v>
      </c>
      <c r="C7" s="111"/>
      <c r="D7" s="101"/>
      <c r="E7" s="25"/>
    </row>
    <row r="8" spans="1:5" ht="14.25">
      <c r="A8" s="11" t="s">
        <v>312</v>
      </c>
      <c r="B8" s="5" t="s">
        <v>91</v>
      </c>
      <c r="C8" s="111"/>
      <c r="D8" s="101"/>
      <c r="E8" s="25"/>
    </row>
    <row r="9" spans="1:5" ht="14.25">
      <c r="A9" s="11" t="s">
        <v>313</v>
      </c>
      <c r="B9" s="5" t="s">
        <v>91</v>
      </c>
      <c r="C9" s="111"/>
      <c r="D9" s="101"/>
      <c r="E9" s="25"/>
    </row>
    <row r="10" spans="1:5" ht="14.25">
      <c r="A10" s="12" t="s">
        <v>314</v>
      </c>
      <c r="B10" s="5" t="s">
        <v>91</v>
      </c>
      <c r="C10" s="111"/>
      <c r="D10" s="101"/>
      <c r="E10" s="25"/>
    </row>
    <row r="11" spans="1:5" ht="14.25">
      <c r="A11" s="12" t="s">
        <v>315</v>
      </c>
      <c r="B11" s="5" t="s">
        <v>91</v>
      </c>
      <c r="C11" s="111"/>
      <c r="D11" s="101"/>
      <c r="E11" s="25"/>
    </row>
    <row r="12" spans="1:5" ht="14.25">
      <c r="A12" s="14" t="s">
        <v>9</v>
      </c>
      <c r="B12" s="13" t="s">
        <v>91</v>
      </c>
      <c r="C12" s="112">
        <f>SUM(C6:C11)</f>
        <v>0</v>
      </c>
      <c r="D12" s="112">
        <f>SUM(D6:D11)</f>
        <v>0</v>
      </c>
      <c r="E12" s="25"/>
    </row>
    <row r="13" spans="1:5" ht="14.25">
      <c r="A13" s="11" t="s">
        <v>316</v>
      </c>
      <c r="B13" s="5" t="s">
        <v>92</v>
      </c>
      <c r="C13" s="111"/>
      <c r="D13" s="101"/>
      <c r="E13" s="25"/>
    </row>
    <row r="14" spans="1:5" ht="14.25">
      <c r="A14" s="15" t="s">
        <v>8</v>
      </c>
      <c r="B14" s="13" t="s">
        <v>92</v>
      </c>
      <c r="C14" s="112">
        <f>SUM(C13)</f>
        <v>0</v>
      </c>
      <c r="D14" s="112">
        <f>SUM(D13)</f>
        <v>0</v>
      </c>
      <c r="E14" s="25"/>
    </row>
    <row r="15" spans="1:5" ht="14.25">
      <c r="A15" s="11" t="s">
        <v>317</v>
      </c>
      <c r="B15" s="5" t="s">
        <v>93</v>
      </c>
      <c r="C15" s="111"/>
      <c r="D15" s="101"/>
      <c r="E15" s="25"/>
    </row>
    <row r="16" spans="1:5" ht="14.25">
      <c r="A16" s="11" t="s">
        <v>318</v>
      </c>
      <c r="B16" s="5" t="s">
        <v>93</v>
      </c>
      <c r="C16" s="111"/>
      <c r="D16" s="101"/>
      <c r="E16" s="25"/>
    </row>
    <row r="17" spans="1:5" ht="14.25">
      <c r="A17" s="12" t="s">
        <v>319</v>
      </c>
      <c r="B17" s="5" t="s">
        <v>93</v>
      </c>
      <c r="C17" s="111"/>
      <c r="D17" s="101"/>
      <c r="E17" s="25"/>
    </row>
    <row r="18" spans="1:5" ht="14.25">
      <c r="A18" s="12" t="s">
        <v>320</v>
      </c>
      <c r="B18" s="5" t="s">
        <v>93</v>
      </c>
      <c r="C18" s="111"/>
      <c r="D18" s="101"/>
      <c r="E18" s="25"/>
    </row>
    <row r="19" spans="1:5" ht="14.25">
      <c r="A19" s="12" t="s">
        <v>321</v>
      </c>
      <c r="B19" s="5" t="s">
        <v>93</v>
      </c>
      <c r="C19" s="111"/>
      <c r="D19" s="101"/>
      <c r="E19" s="25"/>
    </row>
    <row r="20" spans="1:5" ht="26.25">
      <c r="A20" s="16" t="s">
        <v>322</v>
      </c>
      <c r="B20" s="5" t="s">
        <v>93</v>
      </c>
      <c r="C20" s="111"/>
      <c r="D20" s="101"/>
      <c r="E20" s="25"/>
    </row>
    <row r="21" spans="1:5" ht="14.25">
      <c r="A21" s="10" t="s">
        <v>7</v>
      </c>
      <c r="B21" s="13" t="s">
        <v>93</v>
      </c>
      <c r="C21" s="112">
        <f>SUM(C15:C20)</f>
        <v>0</v>
      </c>
      <c r="D21" s="112">
        <f>SUM(D15:D20)</f>
        <v>0</v>
      </c>
      <c r="E21" s="25"/>
    </row>
    <row r="22" spans="1:5" ht="14.25">
      <c r="A22" s="11" t="s">
        <v>323</v>
      </c>
      <c r="B22" s="5" t="s">
        <v>94</v>
      </c>
      <c r="C22" s="111"/>
      <c r="D22" s="101"/>
      <c r="E22" s="25"/>
    </row>
    <row r="23" spans="1:5" ht="14.25">
      <c r="A23" s="11" t="s">
        <v>324</v>
      </c>
      <c r="B23" s="5" t="s">
        <v>94</v>
      </c>
      <c r="C23" s="111"/>
      <c r="D23" s="101"/>
      <c r="E23" s="25"/>
    </row>
    <row r="24" spans="1:5" ht="14.25">
      <c r="A24" s="10" t="s">
        <v>6</v>
      </c>
      <c r="B24" s="7" t="s">
        <v>94</v>
      </c>
      <c r="C24" s="113">
        <f>SUM(C22:C23)</f>
        <v>0</v>
      </c>
      <c r="D24" s="113">
        <f>SUM(D22:D23)</f>
        <v>0</v>
      </c>
      <c r="E24" s="25"/>
    </row>
    <row r="25" spans="1:5" ht="14.25">
      <c r="A25" s="11" t="s">
        <v>325</v>
      </c>
      <c r="B25" s="5" t="s">
        <v>95</v>
      </c>
      <c r="C25" s="111"/>
      <c r="D25" s="101"/>
      <c r="E25" s="25"/>
    </row>
    <row r="26" spans="1:5" ht="14.25">
      <c r="A26" s="11" t="s">
        <v>326</v>
      </c>
      <c r="B26" s="5" t="s">
        <v>95</v>
      </c>
      <c r="C26" s="111"/>
      <c r="D26" s="101"/>
      <c r="E26" s="25"/>
    </row>
    <row r="27" spans="1:5" ht="14.25">
      <c r="A27" s="12" t="s">
        <v>327</v>
      </c>
      <c r="B27" s="5" t="s">
        <v>95</v>
      </c>
      <c r="C27" s="111"/>
      <c r="D27" s="101"/>
      <c r="E27" s="25"/>
    </row>
    <row r="28" spans="1:5" ht="14.25">
      <c r="A28" s="12" t="s">
        <v>328</v>
      </c>
      <c r="B28" s="5" t="s">
        <v>95</v>
      </c>
      <c r="C28" s="111"/>
      <c r="D28" s="101"/>
      <c r="E28" s="25"/>
    </row>
    <row r="29" spans="1:5" ht="14.25">
      <c r="A29" s="12" t="s">
        <v>329</v>
      </c>
      <c r="B29" s="5" t="s">
        <v>95</v>
      </c>
      <c r="C29" s="111"/>
      <c r="D29" s="101"/>
      <c r="E29" s="25"/>
    </row>
    <row r="30" spans="1:5" ht="14.25">
      <c r="A30" s="12" t="s">
        <v>330</v>
      </c>
      <c r="B30" s="5" t="s">
        <v>95</v>
      </c>
      <c r="C30" s="111"/>
      <c r="D30" s="101"/>
      <c r="E30" s="25"/>
    </row>
    <row r="31" spans="1:5" ht="14.25">
      <c r="A31" s="12" t="s">
        <v>331</v>
      </c>
      <c r="B31" s="5" t="s">
        <v>95</v>
      </c>
      <c r="C31" s="111"/>
      <c r="D31" s="101"/>
      <c r="E31" s="25"/>
    </row>
    <row r="32" spans="1:5" ht="14.25">
      <c r="A32" s="12" t="s">
        <v>332</v>
      </c>
      <c r="B32" s="5" t="s">
        <v>95</v>
      </c>
      <c r="C32" s="111"/>
      <c r="D32" s="101"/>
      <c r="E32" s="25"/>
    </row>
    <row r="33" spans="1:5" ht="14.25">
      <c r="A33" s="12" t="s">
        <v>333</v>
      </c>
      <c r="B33" s="5" t="s">
        <v>95</v>
      </c>
      <c r="C33" s="111"/>
      <c r="D33" s="101"/>
      <c r="E33" s="25"/>
    </row>
    <row r="34" spans="1:5" ht="14.25">
      <c r="A34" s="12" t="s">
        <v>334</v>
      </c>
      <c r="B34" s="5" t="s">
        <v>95</v>
      </c>
      <c r="C34" s="111"/>
      <c r="D34" s="101"/>
      <c r="E34" s="25"/>
    </row>
    <row r="35" spans="1:5" ht="26.25">
      <c r="A35" s="12" t="s">
        <v>335</v>
      </c>
      <c r="B35" s="5" t="s">
        <v>95</v>
      </c>
      <c r="C35" s="130">
        <v>9127000</v>
      </c>
      <c r="D35" s="128">
        <v>11484000</v>
      </c>
      <c r="E35" s="129">
        <v>14085237</v>
      </c>
    </row>
    <row r="36" spans="1:5" ht="26.25">
      <c r="A36" s="12" t="s">
        <v>336</v>
      </c>
      <c r="B36" s="5" t="s">
        <v>95</v>
      </c>
      <c r="C36" s="111"/>
      <c r="D36" s="101"/>
      <c r="E36" s="25"/>
    </row>
    <row r="37" spans="1:5" ht="14.25">
      <c r="A37" s="10" t="s">
        <v>337</v>
      </c>
      <c r="B37" s="13" t="s">
        <v>95</v>
      </c>
      <c r="C37" s="127">
        <f>SUM(C25:C36)</f>
        <v>9127000</v>
      </c>
      <c r="D37" s="127">
        <f>SUM(D25:D36)</f>
        <v>11484000</v>
      </c>
      <c r="E37" s="127">
        <f>SUM(E25:E36)</f>
        <v>14085237</v>
      </c>
    </row>
    <row r="38" spans="1:5" ht="15">
      <c r="A38" s="17" t="s">
        <v>338</v>
      </c>
      <c r="B38" s="8" t="s">
        <v>96</v>
      </c>
      <c r="C38" s="131">
        <f>SUM(C37,C24,C21,C14,C12)</f>
        <v>9127000</v>
      </c>
      <c r="D38" s="131">
        <f>SUM(D37,D24,D21,D14,D12)</f>
        <v>11484000</v>
      </c>
      <c r="E38" s="131">
        <f>SUM(E37,E24,E21,E14,E12)</f>
        <v>14085237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&amp;R/2018. (  ) önkormányzati redelet 6.1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40">
      <selection activeCell="E61" sqref="E61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06" customWidth="1"/>
    <col min="4" max="4" width="14.7109375" style="0" customWidth="1"/>
    <col min="5" max="5" width="14.28125" style="0" customWidth="1"/>
  </cols>
  <sheetData>
    <row r="1" spans="1:5" ht="27" customHeight="1">
      <c r="A1" s="165" t="s">
        <v>595</v>
      </c>
      <c r="B1" s="166"/>
      <c r="C1" s="166"/>
      <c r="D1" s="166"/>
      <c r="E1" s="74"/>
    </row>
    <row r="2" spans="1:5" ht="27" customHeight="1">
      <c r="A2" s="167" t="s">
        <v>579</v>
      </c>
      <c r="B2" s="166"/>
      <c r="C2" s="166"/>
      <c r="D2" s="166"/>
      <c r="E2" s="74"/>
    </row>
    <row r="3" spans="1:5" ht="19.5" customHeight="1">
      <c r="A3" s="75"/>
      <c r="B3" s="76"/>
      <c r="C3" s="104"/>
      <c r="D3" s="76"/>
      <c r="E3" s="74"/>
    </row>
    <row r="4" spans="1:5" ht="18">
      <c r="A4" s="77" t="s">
        <v>560</v>
      </c>
      <c r="B4" s="78"/>
      <c r="C4" s="105"/>
      <c r="D4" s="78"/>
      <c r="E4" s="74"/>
    </row>
    <row r="5" spans="1:5" ht="39.75">
      <c r="A5" s="79" t="s">
        <v>556</v>
      </c>
      <c r="B5" s="107" t="s">
        <v>12</v>
      </c>
      <c r="C5" s="88" t="s">
        <v>596</v>
      </c>
      <c r="D5" s="88" t="s">
        <v>591</v>
      </c>
      <c r="E5" s="88" t="s">
        <v>597</v>
      </c>
    </row>
    <row r="6" spans="1:5" ht="18">
      <c r="A6" s="80" t="s">
        <v>502</v>
      </c>
      <c r="B6" s="108" t="s">
        <v>102</v>
      </c>
      <c r="C6" s="114"/>
      <c r="D6" s="115"/>
      <c r="E6" s="132"/>
    </row>
    <row r="7" spans="1:5" ht="18">
      <c r="A7" s="80" t="s">
        <v>503</v>
      </c>
      <c r="B7" s="108" t="s">
        <v>102</v>
      </c>
      <c r="C7" s="114"/>
      <c r="D7" s="115"/>
      <c r="E7" s="132"/>
    </row>
    <row r="8" spans="1:5" ht="36">
      <c r="A8" s="80" t="s">
        <v>504</v>
      </c>
      <c r="B8" s="108" t="s">
        <v>102</v>
      </c>
      <c r="C8" s="114"/>
      <c r="D8" s="115"/>
      <c r="E8" s="132"/>
    </row>
    <row r="9" spans="1:5" ht="18">
      <c r="A9" s="80" t="s">
        <v>505</v>
      </c>
      <c r="B9" s="108" t="s">
        <v>102</v>
      </c>
      <c r="C9" s="114"/>
      <c r="D9" s="115"/>
      <c r="E9" s="132"/>
    </row>
    <row r="10" spans="1:5" ht="18">
      <c r="A10" s="80" t="s">
        <v>506</v>
      </c>
      <c r="B10" s="108" t="s">
        <v>102</v>
      </c>
      <c r="C10" s="114"/>
      <c r="D10" s="115"/>
      <c r="E10" s="132"/>
    </row>
    <row r="11" spans="1:5" ht="18">
      <c r="A11" s="80" t="s">
        <v>507</v>
      </c>
      <c r="B11" s="108" t="s">
        <v>102</v>
      </c>
      <c r="C11" s="114"/>
      <c r="D11" s="115"/>
      <c r="E11" s="132"/>
    </row>
    <row r="12" spans="1:5" ht="18">
      <c r="A12" s="80" t="s">
        <v>508</v>
      </c>
      <c r="B12" s="108" t="s">
        <v>102</v>
      </c>
      <c r="C12" s="114"/>
      <c r="D12" s="115"/>
      <c r="E12" s="132"/>
    </row>
    <row r="13" spans="1:5" ht="18">
      <c r="A13" s="80" t="s">
        <v>509</v>
      </c>
      <c r="B13" s="108" t="s">
        <v>102</v>
      </c>
      <c r="C13" s="114"/>
      <c r="D13" s="115"/>
      <c r="E13" s="132"/>
    </row>
    <row r="14" spans="1:5" ht="18">
      <c r="A14" s="80" t="s">
        <v>510</v>
      </c>
      <c r="B14" s="108" t="s">
        <v>102</v>
      </c>
      <c r="C14" s="114"/>
      <c r="D14" s="115"/>
      <c r="E14" s="132"/>
    </row>
    <row r="15" spans="1:5" ht="18">
      <c r="A15" s="80" t="s">
        <v>511</v>
      </c>
      <c r="B15" s="108" t="s">
        <v>102</v>
      </c>
      <c r="C15" s="114"/>
      <c r="D15" s="115"/>
      <c r="E15" s="132"/>
    </row>
    <row r="16" spans="1:5" ht="34.5">
      <c r="A16" s="81" t="s">
        <v>339</v>
      </c>
      <c r="B16" s="109" t="s">
        <v>102</v>
      </c>
      <c r="C16" s="116">
        <f>SUM(C6:C15)</f>
        <v>0</v>
      </c>
      <c r="D16" s="116">
        <f>SUM(D6:D15)</f>
        <v>0</v>
      </c>
      <c r="E16" s="132"/>
    </row>
    <row r="17" spans="1:5" ht="18">
      <c r="A17" s="80" t="s">
        <v>502</v>
      </c>
      <c r="B17" s="108" t="s">
        <v>103</v>
      </c>
      <c r="C17" s="114"/>
      <c r="D17" s="115"/>
      <c r="E17" s="132"/>
    </row>
    <row r="18" spans="1:5" ht="18">
      <c r="A18" s="80" t="s">
        <v>503</v>
      </c>
      <c r="B18" s="108" t="s">
        <v>103</v>
      </c>
      <c r="C18" s="114"/>
      <c r="D18" s="115"/>
      <c r="E18" s="132"/>
    </row>
    <row r="19" spans="1:5" ht="36">
      <c r="A19" s="80" t="s">
        <v>504</v>
      </c>
      <c r="B19" s="108" t="s">
        <v>103</v>
      </c>
      <c r="C19" s="114"/>
      <c r="D19" s="115"/>
      <c r="E19" s="132"/>
    </row>
    <row r="20" spans="1:5" ht="18">
      <c r="A20" s="80" t="s">
        <v>505</v>
      </c>
      <c r="B20" s="108" t="s">
        <v>103</v>
      </c>
      <c r="C20" s="114"/>
      <c r="D20" s="115"/>
      <c r="E20" s="132"/>
    </row>
    <row r="21" spans="1:5" ht="18">
      <c r="A21" s="80" t="s">
        <v>506</v>
      </c>
      <c r="B21" s="108" t="s">
        <v>103</v>
      </c>
      <c r="C21" s="114"/>
      <c r="D21" s="115"/>
      <c r="E21" s="132"/>
    </row>
    <row r="22" spans="1:5" ht="18">
      <c r="A22" s="80" t="s">
        <v>507</v>
      </c>
      <c r="B22" s="108" t="s">
        <v>103</v>
      </c>
      <c r="C22" s="114"/>
      <c r="D22" s="115"/>
      <c r="E22" s="132"/>
    </row>
    <row r="23" spans="1:5" ht="18">
      <c r="A23" s="80" t="s">
        <v>508</v>
      </c>
      <c r="B23" s="108" t="s">
        <v>103</v>
      </c>
      <c r="C23" s="114"/>
      <c r="D23" s="115"/>
      <c r="E23" s="132"/>
    </row>
    <row r="24" spans="1:5" ht="18">
      <c r="A24" s="80" t="s">
        <v>509</v>
      </c>
      <c r="B24" s="108" t="s">
        <v>103</v>
      </c>
      <c r="C24" s="114"/>
      <c r="D24" s="115"/>
      <c r="E24" s="132"/>
    </row>
    <row r="25" spans="1:5" ht="18">
      <c r="A25" s="80" t="s">
        <v>510</v>
      </c>
      <c r="B25" s="108" t="s">
        <v>103</v>
      </c>
      <c r="C25" s="114"/>
      <c r="D25" s="115"/>
      <c r="E25" s="132"/>
    </row>
    <row r="26" spans="1:5" ht="18">
      <c r="A26" s="80" t="s">
        <v>511</v>
      </c>
      <c r="B26" s="108" t="s">
        <v>103</v>
      </c>
      <c r="C26" s="114"/>
      <c r="D26" s="115"/>
      <c r="E26" s="132"/>
    </row>
    <row r="27" spans="1:5" ht="34.5">
      <c r="A27" s="81" t="s">
        <v>340</v>
      </c>
      <c r="B27" s="109" t="s">
        <v>103</v>
      </c>
      <c r="C27" s="116">
        <f>SUM(C17:C26)</f>
        <v>0</v>
      </c>
      <c r="D27" s="116">
        <f>SUM(D17:D26)</f>
        <v>0</v>
      </c>
      <c r="E27" s="132"/>
    </row>
    <row r="28" spans="1:5" ht="18">
      <c r="A28" s="80" t="s">
        <v>502</v>
      </c>
      <c r="B28" s="108" t="s">
        <v>104</v>
      </c>
      <c r="C28" s="114"/>
      <c r="D28" s="115"/>
      <c r="E28" s="132"/>
    </row>
    <row r="29" spans="1:5" ht="18">
      <c r="A29" s="80" t="s">
        <v>503</v>
      </c>
      <c r="B29" s="108" t="s">
        <v>104</v>
      </c>
      <c r="C29" s="114"/>
      <c r="D29" s="115"/>
      <c r="E29" s="132"/>
    </row>
    <row r="30" spans="1:5" ht="36">
      <c r="A30" s="80" t="s">
        <v>504</v>
      </c>
      <c r="B30" s="108" t="s">
        <v>104</v>
      </c>
      <c r="C30" s="114"/>
      <c r="D30" s="115"/>
      <c r="E30" s="132"/>
    </row>
    <row r="31" spans="1:5" ht="18">
      <c r="A31" s="80" t="s">
        <v>505</v>
      </c>
      <c r="B31" s="108" t="s">
        <v>104</v>
      </c>
      <c r="C31" s="114"/>
      <c r="D31" s="115"/>
      <c r="E31" s="132"/>
    </row>
    <row r="32" spans="1:5" ht="18">
      <c r="A32" s="80" t="s">
        <v>506</v>
      </c>
      <c r="B32" s="108" t="s">
        <v>104</v>
      </c>
      <c r="C32" s="114"/>
      <c r="D32" s="115"/>
      <c r="E32" s="132"/>
    </row>
    <row r="33" spans="1:5" ht="18">
      <c r="A33" s="80" t="s">
        <v>507</v>
      </c>
      <c r="B33" s="108" t="s">
        <v>104</v>
      </c>
      <c r="C33" s="114"/>
      <c r="D33" s="115"/>
      <c r="E33" s="132"/>
    </row>
    <row r="34" spans="1:5" ht="18">
      <c r="A34" s="80" t="s">
        <v>508</v>
      </c>
      <c r="B34" s="108" t="s">
        <v>104</v>
      </c>
      <c r="C34" s="114"/>
      <c r="D34" s="115"/>
      <c r="E34" s="132"/>
    </row>
    <row r="35" spans="1:5" ht="18">
      <c r="A35" s="80" t="s">
        <v>509</v>
      </c>
      <c r="B35" s="108" t="s">
        <v>104</v>
      </c>
      <c r="C35" s="114">
        <v>164314592</v>
      </c>
      <c r="D35" s="120">
        <v>157003339</v>
      </c>
      <c r="E35" s="120">
        <v>167183383</v>
      </c>
    </row>
    <row r="36" spans="1:5" ht="18">
      <c r="A36" s="80" t="s">
        <v>510</v>
      </c>
      <c r="B36" s="108" t="s">
        <v>104</v>
      </c>
      <c r="C36" s="114"/>
      <c r="D36" s="115"/>
      <c r="E36" s="132"/>
    </row>
    <row r="37" spans="1:5" ht="18">
      <c r="A37" s="80" t="s">
        <v>511</v>
      </c>
      <c r="B37" s="108" t="s">
        <v>104</v>
      </c>
      <c r="C37" s="114"/>
      <c r="D37" s="115"/>
      <c r="E37" s="132"/>
    </row>
    <row r="38" spans="1:5" ht="17.25">
      <c r="A38" s="81" t="s">
        <v>341</v>
      </c>
      <c r="B38" s="109" t="s">
        <v>104</v>
      </c>
      <c r="C38" s="116">
        <f>SUM(C28:C37)</f>
        <v>164314592</v>
      </c>
      <c r="D38" s="116">
        <f>SUM(D28:D37)</f>
        <v>157003339</v>
      </c>
      <c r="E38" s="116">
        <f>SUM(E28:E37)</f>
        <v>167183383</v>
      </c>
    </row>
    <row r="39" spans="1:5" ht="18">
      <c r="A39" s="80" t="s">
        <v>512</v>
      </c>
      <c r="B39" s="110" t="s">
        <v>106</v>
      </c>
      <c r="C39" s="117"/>
      <c r="D39" s="115"/>
      <c r="E39" s="132"/>
    </row>
    <row r="40" spans="1:5" ht="18">
      <c r="A40" s="80" t="s">
        <v>513</v>
      </c>
      <c r="B40" s="110" t="s">
        <v>106</v>
      </c>
      <c r="C40" s="117"/>
      <c r="D40" s="115"/>
      <c r="E40" s="132"/>
    </row>
    <row r="41" spans="1:5" ht="18">
      <c r="A41" s="80" t="s">
        <v>514</v>
      </c>
      <c r="B41" s="110" t="s">
        <v>106</v>
      </c>
      <c r="C41" s="117"/>
      <c r="D41" s="115"/>
      <c r="E41" s="132"/>
    </row>
    <row r="42" spans="1:5" ht="18">
      <c r="A42" s="82" t="s">
        <v>515</v>
      </c>
      <c r="B42" s="110" t="s">
        <v>106</v>
      </c>
      <c r="C42" s="117"/>
      <c r="D42" s="115"/>
      <c r="E42" s="132"/>
    </row>
    <row r="43" spans="1:5" ht="18">
      <c r="A43" s="82" t="s">
        <v>516</v>
      </c>
      <c r="B43" s="110" t="s">
        <v>106</v>
      </c>
      <c r="C43" s="117"/>
      <c r="D43" s="115"/>
      <c r="E43" s="132"/>
    </row>
    <row r="44" spans="1:5" ht="18">
      <c r="A44" s="82" t="s">
        <v>517</v>
      </c>
      <c r="B44" s="110" t="s">
        <v>106</v>
      </c>
      <c r="C44" s="117"/>
      <c r="D44" s="115"/>
      <c r="E44" s="132"/>
    </row>
    <row r="45" spans="1:5" ht="18">
      <c r="A45" s="80" t="s">
        <v>518</v>
      </c>
      <c r="B45" s="110" t="s">
        <v>106</v>
      </c>
      <c r="C45" s="117"/>
      <c r="D45" s="115"/>
      <c r="E45" s="132"/>
    </row>
    <row r="46" spans="1:5" ht="18">
      <c r="A46" s="80" t="s">
        <v>519</v>
      </c>
      <c r="B46" s="110" t="s">
        <v>106</v>
      </c>
      <c r="C46" s="117"/>
      <c r="D46" s="115"/>
      <c r="E46" s="132"/>
    </row>
    <row r="47" spans="1:5" ht="18">
      <c r="A47" s="80" t="s">
        <v>520</v>
      </c>
      <c r="B47" s="110" t="s">
        <v>106</v>
      </c>
      <c r="C47" s="117"/>
      <c r="D47" s="115"/>
      <c r="E47" s="132"/>
    </row>
    <row r="48" spans="1:5" ht="18">
      <c r="A48" s="80" t="s">
        <v>521</v>
      </c>
      <c r="B48" s="110" t="s">
        <v>106</v>
      </c>
      <c r="C48" s="117"/>
      <c r="D48" s="115"/>
      <c r="E48" s="132"/>
    </row>
    <row r="49" spans="1:5" ht="34.5">
      <c r="A49" s="81" t="s">
        <v>342</v>
      </c>
      <c r="B49" s="109" t="s">
        <v>106</v>
      </c>
      <c r="C49" s="116">
        <f>SUM(C39:C48)</f>
        <v>0</v>
      </c>
      <c r="D49" s="116">
        <f>SUM(D39:D48)</f>
        <v>0</v>
      </c>
      <c r="E49" s="132"/>
    </row>
    <row r="50" spans="1:5" ht="18">
      <c r="A50" s="80" t="s">
        <v>607</v>
      </c>
      <c r="B50" s="110" t="s">
        <v>111</v>
      </c>
      <c r="C50" s="133">
        <v>1000000</v>
      </c>
      <c r="D50" s="133">
        <v>2000000</v>
      </c>
      <c r="E50" s="134">
        <v>1250000</v>
      </c>
    </row>
    <row r="51" spans="1:5" ht="18">
      <c r="A51" s="80" t="s">
        <v>513</v>
      </c>
      <c r="B51" s="110" t="s">
        <v>111</v>
      </c>
      <c r="C51" s="133">
        <v>4500000</v>
      </c>
      <c r="D51" s="133">
        <v>4500000</v>
      </c>
      <c r="E51" s="134">
        <v>24097352</v>
      </c>
    </row>
    <row r="52" spans="1:5" ht="18">
      <c r="A52" s="80" t="s">
        <v>606</v>
      </c>
      <c r="B52" s="110" t="s">
        <v>111</v>
      </c>
      <c r="C52" s="133">
        <v>1000000</v>
      </c>
      <c r="D52" s="133">
        <v>1500000</v>
      </c>
      <c r="E52" s="134">
        <v>2158000</v>
      </c>
    </row>
    <row r="53" spans="1:5" ht="18">
      <c r="A53" s="82" t="s">
        <v>515</v>
      </c>
      <c r="B53" s="110" t="s">
        <v>111</v>
      </c>
      <c r="C53" s="133"/>
      <c r="D53" s="133"/>
      <c r="E53" s="134"/>
    </row>
    <row r="54" spans="1:5" ht="18">
      <c r="A54" s="82" t="s">
        <v>516</v>
      </c>
      <c r="B54" s="110" t="s">
        <v>111</v>
      </c>
      <c r="C54" s="133"/>
      <c r="D54" s="133"/>
      <c r="E54" s="134"/>
    </row>
    <row r="55" spans="1:5" ht="18">
      <c r="A55" s="82" t="s">
        <v>517</v>
      </c>
      <c r="B55" s="110" t="s">
        <v>111</v>
      </c>
      <c r="C55" s="133"/>
      <c r="D55" s="133">
        <v>0</v>
      </c>
      <c r="E55" s="134">
        <v>130000</v>
      </c>
    </row>
    <row r="56" spans="1:5" ht="18">
      <c r="A56" s="80" t="s">
        <v>593</v>
      </c>
      <c r="B56" s="110" t="s">
        <v>111</v>
      </c>
      <c r="C56" s="133">
        <v>1500000</v>
      </c>
      <c r="D56" s="133">
        <v>1500000</v>
      </c>
      <c r="E56" s="134">
        <v>1500000</v>
      </c>
    </row>
    <row r="57" spans="1:5" ht="18">
      <c r="A57" s="80" t="s">
        <v>594</v>
      </c>
      <c r="B57" s="110" t="s">
        <v>111</v>
      </c>
      <c r="C57" s="133">
        <v>0</v>
      </c>
      <c r="D57" s="134">
        <v>8250000</v>
      </c>
      <c r="E57" s="134">
        <v>20069700</v>
      </c>
    </row>
    <row r="58" spans="1:5" ht="18">
      <c r="A58" s="80" t="s">
        <v>520</v>
      </c>
      <c r="B58" s="110" t="s">
        <v>111</v>
      </c>
      <c r="C58" s="133"/>
      <c r="D58" s="134"/>
      <c r="E58" s="134"/>
    </row>
    <row r="59" spans="1:5" ht="18">
      <c r="A59" s="80" t="s">
        <v>521</v>
      </c>
      <c r="B59" s="110" t="s">
        <v>111</v>
      </c>
      <c r="C59" s="133"/>
      <c r="D59" s="134"/>
      <c r="E59" s="134"/>
    </row>
    <row r="60" spans="1:5" ht="17.25">
      <c r="A60" s="83" t="s">
        <v>343</v>
      </c>
      <c r="B60" s="109" t="s">
        <v>111</v>
      </c>
      <c r="C60" s="135">
        <f>SUM(C50:C59)</f>
        <v>8000000</v>
      </c>
      <c r="D60" s="135">
        <f>SUM(D50:D59)</f>
        <v>17750000</v>
      </c>
      <c r="E60" s="135">
        <f>SUM(E50:E59)</f>
        <v>49205052</v>
      </c>
    </row>
    <row r="61" spans="1:5" ht="18">
      <c r="A61" s="80" t="s">
        <v>502</v>
      </c>
      <c r="B61" s="108" t="s">
        <v>139</v>
      </c>
      <c r="C61" s="114"/>
      <c r="D61" s="115"/>
      <c r="E61" s="132"/>
    </row>
    <row r="62" spans="1:5" ht="18">
      <c r="A62" s="80" t="s">
        <v>503</v>
      </c>
      <c r="B62" s="108" t="s">
        <v>139</v>
      </c>
      <c r="C62" s="114"/>
      <c r="D62" s="115"/>
      <c r="E62" s="132"/>
    </row>
    <row r="63" spans="1:5" ht="36">
      <c r="A63" s="80" t="s">
        <v>504</v>
      </c>
      <c r="B63" s="108" t="s">
        <v>139</v>
      </c>
      <c r="C63" s="114"/>
      <c r="D63" s="115"/>
      <c r="E63" s="132"/>
    </row>
    <row r="64" spans="1:5" ht="18">
      <c r="A64" s="80" t="s">
        <v>505</v>
      </c>
      <c r="B64" s="108" t="s">
        <v>139</v>
      </c>
      <c r="C64" s="114"/>
      <c r="D64" s="115"/>
      <c r="E64" s="132"/>
    </row>
    <row r="65" spans="1:5" ht="18">
      <c r="A65" s="80" t="s">
        <v>506</v>
      </c>
      <c r="B65" s="108" t="s">
        <v>139</v>
      </c>
      <c r="C65" s="114"/>
      <c r="D65" s="115"/>
      <c r="E65" s="132"/>
    </row>
    <row r="66" spans="1:5" ht="18">
      <c r="A66" s="80" t="s">
        <v>507</v>
      </c>
      <c r="B66" s="108" t="s">
        <v>139</v>
      </c>
      <c r="C66" s="114"/>
      <c r="D66" s="115"/>
      <c r="E66" s="132"/>
    </row>
    <row r="67" spans="1:5" ht="18">
      <c r="A67" s="80" t="s">
        <v>508</v>
      </c>
      <c r="B67" s="108" t="s">
        <v>139</v>
      </c>
      <c r="C67" s="114"/>
      <c r="D67" s="115"/>
      <c r="E67" s="132"/>
    </row>
    <row r="68" spans="1:5" ht="18">
      <c r="A68" s="80" t="s">
        <v>509</v>
      </c>
      <c r="B68" s="108" t="s">
        <v>139</v>
      </c>
      <c r="C68" s="114"/>
      <c r="D68" s="115"/>
      <c r="E68" s="132"/>
    </row>
    <row r="69" spans="1:5" ht="18">
      <c r="A69" s="80" t="s">
        <v>510</v>
      </c>
      <c r="B69" s="108" t="s">
        <v>139</v>
      </c>
      <c r="C69" s="114"/>
      <c r="D69" s="115"/>
      <c r="E69" s="132"/>
    </row>
    <row r="70" spans="1:5" ht="18">
      <c r="A70" s="80" t="s">
        <v>511</v>
      </c>
      <c r="B70" s="108" t="s">
        <v>139</v>
      </c>
      <c r="C70" s="114"/>
      <c r="D70" s="115"/>
      <c r="E70" s="132"/>
    </row>
    <row r="71" spans="1:5" ht="34.5">
      <c r="A71" s="81" t="s">
        <v>352</v>
      </c>
      <c r="B71" s="109" t="s">
        <v>139</v>
      </c>
      <c r="C71" s="116">
        <f>SUM(C61:C70)</f>
        <v>0</v>
      </c>
      <c r="D71" s="116">
        <f>SUM(D61:D70)</f>
        <v>0</v>
      </c>
      <c r="E71" s="132"/>
    </row>
    <row r="72" spans="1:5" ht="18">
      <c r="A72" s="80" t="s">
        <v>502</v>
      </c>
      <c r="B72" s="108" t="s">
        <v>140</v>
      </c>
      <c r="C72" s="114"/>
      <c r="D72" s="115"/>
      <c r="E72" s="132"/>
    </row>
    <row r="73" spans="1:5" ht="18">
      <c r="A73" s="80" t="s">
        <v>503</v>
      </c>
      <c r="B73" s="108" t="s">
        <v>140</v>
      </c>
      <c r="C73" s="114"/>
      <c r="D73" s="115"/>
      <c r="E73" s="132"/>
    </row>
    <row r="74" spans="1:5" ht="36">
      <c r="A74" s="80" t="s">
        <v>504</v>
      </c>
      <c r="B74" s="108" t="s">
        <v>140</v>
      </c>
      <c r="C74" s="114"/>
      <c r="D74" s="115"/>
      <c r="E74" s="132"/>
    </row>
    <row r="75" spans="1:5" ht="18">
      <c r="A75" s="80" t="s">
        <v>505</v>
      </c>
      <c r="B75" s="108" t="s">
        <v>140</v>
      </c>
      <c r="C75" s="114"/>
      <c r="D75" s="115"/>
      <c r="E75" s="132"/>
    </row>
    <row r="76" spans="1:5" ht="18">
      <c r="A76" s="80" t="s">
        <v>506</v>
      </c>
      <c r="B76" s="108" t="s">
        <v>140</v>
      </c>
      <c r="C76" s="114"/>
      <c r="D76" s="115"/>
      <c r="E76" s="132"/>
    </row>
    <row r="77" spans="1:5" ht="18">
      <c r="A77" s="80" t="s">
        <v>507</v>
      </c>
      <c r="B77" s="108" t="s">
        <v>140</v>
      </c>
      <c r="C77" s="114"/>
      <c r="D77" s="115"/>
      <c r="E77" s="132"/>
    </row>
    <row r="78" spans="1:5" ht="18">
      <c r="A78" s="80" t="s">
        <v>508</v>
      </c>
      <c r="B78" s="108" t="s">
        <v>140</v>
      </c>
      <c r="C78" s="114"/>
      <c r="D78" s="115"/>
      <c r="E78" s="132"/>
    </row>
    <row r="79" spans="1:5" ht="18">
      <c r="A79" s="80" t="s">
        <v>509</v>
      </c>
      <c r="B79" s="108" t="s">
        <v>140</v>
      </c>
      <c r="C79" s="114"/>
      <c r="D79" s="115"/>
      <c r="E79" s="132"/>
    </row>
    <row r="80" spans="1:5" ht="18">
      <c r="A80" s="80" t="s">
        <v>510</v>
      </c>
      <c r="B80" s="108" t="s">
        <v>140</v>
      </c>
      <c r="C80" s="114"/>
      <c r="D80" s="115"/>
      <c r="E80" s="132"/>
    </row>
    <row r="81" spans="1:5" ht="18">
      <c r="A81" s="80" t="s">
        <v>511</v>
      </c>
      <c r="B81" s="108" t="s">
        <v>140</v>
      </c>
      <c r="C81" s="114"/>
      <c r="D81" s="115"/>
      <c r="E81" s="132"/>
    </row>
    <row r="82" spans="1:5" ht="34.5">
      <c r="A82" s="81" t="s">
        <v>351</v>
      </c>
      <c r="B82" s="109" t="s">
        <v>140</v>
      </c>
      <c r="C82" s="116">
        <f>SUM(C72:C81)</f>
        <v>0</v>
      </c>
      <c r="D82" s="116">
        <f>SUM(D72:D81)</f>
        <v>0</v>
      </c>
      <c r="E82" s="132"/>
    </row>
    <row r="83" spans="1:5" ht="18">
      <c r="A83" s="80" t="s">
        <v>502</v>
      </c>
      <c r="B83" s="108" t="s">
        <v>141</v>
      </c>
      <c r="C83" s="114"/>
      <c r="D83" s="115"/>
      <c r="E83" s="132"/>
    </row>
    <row r="84" spans="1:5" ht="18">
      <c r="A84" s="80" t="s">
        <v>503</v>
      </c>
      <c r="B84" s="108" t="s">
        <v>141</v>
      </c>
      <c r="C84" s="114"/>
      <c r="D84" s="115"/>
      <c r="E84" s="132"/>
    </row>
    <row r="85" spans="1:5" ht="36">
      <c r="A85" s="80" t="s">
        <v>504</v>
      </c>
      <c r="B85" s="108" t="s">
        <v>141</v>
      </c>
      <c r="C85" s="114"/>
      <c r="D85" s="115"/>
      <c r="E85" s="132"/>
    </row>
    <row r="86" spans="1:5" ht="18">
      <c r="A86" s="80" t="s">
        <v>505</v>
      </c>
      <c r="B86" s="108" t="s">
        <v>141</v>
      </c>
      <c r="C86" s="114"/>
      <c r="D86" s="115"/>
      <c r="E86" s="132"/>
    </row>
    <row r="87" spans="1:5" ht="18">
      <c r="A87" s="80" t="s">
        <v>506</v>
      </c>
      <c r="B87" s="108" t="s">
        <v>141</v>
      </c>
      <c r="C87" s="114"/>
      <c r="D87" s="115"/>
      <c r="E87" s="132"/>
    </row>
    <row r="88" spans="1:5" ht="18">
      <c r="A88" s="80" t="s">
        <v>507</v>
      </c>
      <c r="B88" s="108" t="s">
        <v>141</v>
      </c>
      <c r="C88" s="114"/>
      <c r="D88" s="115"/>
      <c r="E88" s="132"/>
    </row>
    <row r="89" spans="1:5" ht="18">
      <c r="A89" s="80" t="s">
        <v>508</v>
      </c>
      <c r="B89" s="108" t="s">
        <v>141</v>
      </c>
      <c r="C89" s="114"/>
      <c r="D89" s="115"/>
      <c r="E89" s="132"/>
    </row>
    <row r="90" spans="1:5" ht="18">
      <c r="A90" s="80" t="s">
        <v>509</v>
      </c>
      <c r="B90" s="108" t="s">
        <v>141</v>
      </c>
      <c r="C90" s="114"/>
      <c r="D90" s="115"/>
      <c r="E90" s="132"/>
    </row>
    <row r="91" spans="1:5" ht="18">
      <c r="A91" s="80" t="s">
        <v>510</v>
      </c>
      <c r="B91" s="108" t="s">
        <v>141</v>
      </c>
      <c r="C91" s="114"/>
      <c r="D91" s="115"/>
      <c r="E91" s="132"/>
    </row>
    <row r="92" spans="1:5" ht="18">
      <c r="A92" s="80" t="s">
        <v>511</v>
      </c>
      <c r="B92" s="108" t="s">
        <v>141</v>
      </c>
      <c r="C92" s="114"/>
      <c r="D92" s="115"/>
      <c r="E92" s="132"/>
    </row>
    <row r="93" spans="1:5" ht="17.25">
      <c r="A93" s="81" t="s">
        <v>350</v>
      </c>
      <c r="B93" s="109" t="s">
        <v>141</v>
      </c>
      <c r="C93" s="116">
        <f>SUM(C83:C92)</f>
        <v>0</v>
      </c>
      <c r="D93" s="116">
        <f>SUM(D83:D92)</f>
        <v>0</v>
      </c>
      <c r="E93" s="132"/>
    </row>
    <row r="94" spans="1:5" ht="18">
      <c r="A94" s="80" t="s">
        <v>512</v>
      </c>
      <c r="B94" s="110" t="s">
        <v>143</v>
      </c>
      <c r="C94" s="117"/>
      <c r="D94" s="115"/>
      <c r="E94" s="132"/>
    </row>
    <row r="95" spans="1:5" ht="18">
      <c r="A95" s="80" t="s">
        <v>513</v>
      </c>
      <c r="B95" s="108" t="s">
        <v>143</v>
      </c>
      <c r="C95" s="114"/>
      <c r="D95" s="115"/>
      <c r="E95" s="132"/>
    </row>
    <row r="96" spans="1:5" ht="18">
      <c r="A96" s="80" t="s">
        <v>514</v>
      </c>
      <c r="B96" s="110" t="s">
        <v>143</v>
      </c>
      <c r="C96" s="117"/>
      <c r="D96" s="115"/>
      <c r="E96" s="132"/>
    </row>
    <row r="97" spans="1:5" ht="18">
      <c r="A97" s="82" t="s">
        <v>515</v>
      </c>
      <c r="B97" s="108" t="s">
        <v>143</v>
      </c>
      <c r="C97" s="114"/>
      <c r="D97" s="115"/>
      <c r="E97" s="132"/>
    </row>
    <row r="98" spans="1:5" ht="18">
      <c r="A98" s="82" t="s">
        <v>516</v>
      </c>
      <c r="B98" s="110" t="s">
        <v>143</v>
      </c>
      <c r="C98" s="117"/>
      <c r="D98" s="115"/>
      <c r="E98" s="132"/>
    </row>
    <row r="99" spans="1:5" ht="18">
      <c r="A99" s="82" t="s">
        <v>517</v>
      </c>
      <c r="B99" s="108" t="s">
        <v>143</v>
      </c>
      <c r="C99" s="114"/>
      <c r="D99" s="115"/>
      <c r="E99" s="132"/>
    </row>
    <row r="100" spans="1:5" ht="18">
      <c r="A100" s="80" t="s">
        <v>518</v>
      </c>
      <c r="B100" s="110" t="s">
        <v>143</v>
      </c>
      <c r="C100" s="117"/>
      <c r="D100" s="115"/>
      <c r="E100" s="132"/>
    </row>
    <row r="101" spans="1:5" ht="18">
      <c r="A101" s="80" t="s">
        <v>522</v>
      </c>
      <c r="B101" s="108" t="s">
        <v>143</v>
      </c>
      <c r="C101" s="114"/>
      <c r="D101" s="115"/>
      <c r="E101" s="132"/>
    </row>
    <row r="102" spans="1:5" ht="18">
      <c r="A102" s="80" t="s">
        <v>520</v>
      </c>
      <c r="B102" s="110" t="s">
        <v>143</v>
      </c>
      <c r="C102" s="117"/>
      <c r="D102" s="115"/>
      <c r="E102" s="132"/>
    </row>
    <row r="103" spans="1:5" ht="18">
      <c r="A103" s="80" t="s">
        <v>521</v>
      </c>
      <c r="B103" s="108" t="s">
        <v>143</v>
      </c>
      <c r="C103" s="114"/>
      <c r="D103" s="115"/>
      <c r="E103" s="132"/>
    </row>
    <row r="104" spans="1:5" ht="34.5">
      <c r="A104" s="81" t="s">
        <v>349</v>
      </c>
      <c r="B104" s="109" t="s">
        <v>143</v>
      </c>
      <c r="C104" s="116">
        <f>SUM(C94:C103)</f>
        <v>0</v>
      </c>
      <c r="D104" s="116">
        <f>SUM(D94:D103)</f>
        <v>0</v>
      </c>
      <c r="E104" s="132"/>
    </row>
    <row r="105" spans="1:5" ht="18">
      <c r="A105" s="80" t="s">
        <v>512</v>
      </c>
      <c r="B105" s="110" t="s">
        <v>146</v>
      </c>
      <c r="C105" s="117"/>
      <c r="D105" s="115"/>
      <c r="E105" s="132"/>
    </row>
    <row r="106" spans="1:5" ht="18">
      <c r="A106" s="80" t="s">
        <v>513</v>
      </c>
      <c r="B106" s="110" t="s">
        <v>146</v>
      </c>
      <c r="C106" s="117"/>
      <c r="D106" s="115"/>
      <c r="E106" s="132"/>
    </row>
    <row r="107" spans="1:5" ht="18">
      <c r="A107" s="80" t="s">
        <v>514</v>
      </c>
      <c r="B107" s="110" t="s">
        <v>146</v>
      </c>
      <c r="C107" s="117"/>
      <c r="D107" s="115"/>
      <c r="E107" s="132"/>
    </row>
    <row r="108" spans="1:5" ht="18">
      <c r="A108" s="82" t="s">
        <v>515</v>
      </c>
      <c r="B108" s="110" t="s">
        <v>146</v>
      </c>
      <c r="C108" s="117"/>
      <c r="D108" s="115"/>
      <c r="E108" s="132"/>
    </row>
    <row r="109" spans="1:5" ht="18">
      <c r="A109" s="82" t="s">
        <v>516</v>
      </c>
      <c r="B109" s="110" t="s">
        <v>146</v>
      </c>
      <c r="C109" s="117"/>
      <c r="D109" s="115"/>
      <c r="E109" s="132"/>
    </row>
    <row r="110" spans="1:5" ht="18">
      <c r="A110" s="82" t="s">
        <v>517</v>
      </c>
      <c r="B110" s="110" t="s">
        <v>146</v>
      </c>
      <c r="C110" s="117"/>
      <c r="D110" s="115"/>
      <c r="E110" s="132"/>
    </row>
    <row r="111" spans="1:5" ht="18">
      <c r="A111" s="80" t="s">
        <v>518</v>
      </c>
      <c r="B111" s="110" t="s">
        <v>146</v>
      </c>
      <c r="C111" s="117"/>
      <c r="D111" s="115"/>
      <c r="E111" s="132"/>
    </row>
    <row r="112" spans="1:5" ht="18">
      <c r="A112" s="80" t="s">
        <v>522</v>
      </c>
      <c r="B112" s="110" t="s">
        <v>146</v>
      </c>
      <c r="C112" s="117"/>
      <c r="D112" s="115"/>
      <c r="E112" s="132"/>
    </row>
    <row r="113" spans="1:5" ht="18">
      <c r="A113" s="80" t="s">
        <v>520</v>
      </c>
      <c r="B113" s="110" t="s">
        <v>146</v>
      </c>
      <c r="C113" s="117"/>
      <c r="D113" s="115"/>
      <c r="E113" s="132"/>
    </row>
    <row r="114" spans="1:5" ht="18">
      <c r="A114" s="80" t="s">
        <v>521</v>
      </c>
      <c r="B114" s="110" t="s">
        <v>146</v>
      </c>
      <c r="C114" s="117"/>
      <c r="D114" s="115"/>
      <c r="E114" s="132"/>
    </row>
    <row r="115" spans="1:5" ht="17.25">
      <c r="A115" s="83" t="s">
        <v>383</v>
      </c>
      <c r="B115" s="109" t="s">
        <v>146</v>
      </c>
      <c r="C115" s="116">
        <f>SUM(C105:C114)</f>
        <v>0</v>
      </c>
      <c r="D115" s="116">
        <f>SUM(D105:D114)</f>
        <v>0</v>
      </c>
      <c r="E115" s="132"/>
    </row>
    <row r="116" spans="1:5" ht="14.25">
      <c r="A116" s="74"/>
      <c r="B116" s="74"/>
      <c r="C116" s="105"/>
      <c r="D116" s="74"/>
      <c r="E116" s="74"/>
    </row>
    <row r="117" spans="1:5" ht="14.25">
      <c r="A117" s="74"/>
      <c r="B117" s="74"/>
      <c r="C117" s="105"/>
      <c r="D117" s="74"/>
      <c r="E117" s="74"/>
    </row>
    <row r="118" spans="1:5" ht="14.25">
      <c r="A118" s="74"/>
      <c r="B118" s="74"/>
      <c r="C118" s="105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63" r:id="rId1"/>
  <headerFooter>
    <oddHeader>&amp;R/2018. (  ) önkormányzati redelet 7.1  melléklete</oddHeader>
  </headerFooter>
  <rowBreaks count="1" manualBreakCount="1">
    <brk id="6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E61" sqref="E61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18.57421875" style="0" customWidth="1"/>
    <col min="4" max="4" width="17.140625" style="0" customWidth="1"/>
    <col min="5" max="5" width="16.140625" style="0" customWidth="1"/>
  </cols>
  <sheetData>
    <row r="1" spans="1:4" ht="27" customHeight="1">
      <c r="A1" s="159" t="s">
        <v>595</v>
      </c>
      <c r="B1" s="161"/>
      <c r="C1" s="161"/>
      <c r="D1" s="161"/>
    </row>
    <row r="2" spans="1:4" ht="25.5" customHeight="1">
      <c r="A2" s="160" t="s">
        <v>580</v>
      </c>
      <c r="B2" s="161"/>
      <c r="C2" s="161"/>
      <c r="D2" s="161"/>
    </row>
    <row r="3" spans="1:4" ht="15.75" customHeight="1">
      <c r="A3" s="59"/>
      <c r="B3" s="60"/>
      <c r="C3" s="85"/>
      <c r="D3" s="60"/>
    </row>
    <row r="4" ht="21" customHeight="1">
      <c r="A4" s="3" t="s">
        <v>560</v>
      </c>
    </row>
    <row r="5" spans="1:5" ht="36" customHeight="1">
      <c r="A5" s="41" t="s">
        <v>556</v>
      </c>
      <c r="B5" s="2" t="s">
        <v>12</v>
      </c>
      <c r="C5" s="88" t="s">
        <v>596</v>
      </c>
      <c r="D5" s="88" t="s">
        <v>591</v>
      </c>
      <c r="E5" s="88" t="s">
        <v>597</v>
      </c>
    </row>
    <row r="6" spans="1:5" ht="14.25">
      <c r="A6" s="12" t="s">
        <v>523</v>
      </c>
      <c r="B6" s="5" t="s">
        <v>200</v>
      </c>
      <c r="C6" s="5"/>
      <c r="D6" s="25"/>
      <c r="E6" s="25"/>
    </row>
    <row r="7" spans="1:5" ht="14.25">
      <c r="A7" s="12" t="s">
        <v>532</v>
      </c>
      <c r="B7" s="5" t="s">
        <v>200</v>
      </c>
      <c r="C7" s="5"/>
      <c r="D7" s="25"/>
      <c r="E7" s="25"/>
    </row>
    <row r="8" spans="1:5" ht="14.25">
      <c r="A8" s="12" t="s">
        <v>533</v>
      </c>
      <c r="B8" s="5" t="s">
        <v>200</v>
      </c>
      <c r="C8" s="5"/>
      <c r="D8" s="25"/>
      <c r="E8" s="25"/>
    </row>
    <row r="9" spans="1:5" ht="14.25">
      <c r="A9" s="12" t="s">
        <v>531</v>
      </c>
      <c r="B9" s="5" t="s">
        <v>200</v>
      </c>
      <c r="C9" s="5"/>
      <c r="D9" s="25"/>
      <c r="E9" s="25"/>
    </row>
    <row r="10" spans="1:5" ht="14.25">
      <c r="A10" s="12" t="s">
        <v>530</v>
      </c>
      <c r="B10" s="5" t="s">
        <v>200</v>
      </c>
      <c r="C10" s="5"/>
      <c r="D10" s="25"/>
      <c r="E10" s="25"/>
    </row>
    <row r="11" spans="1:5" ht="14.25">
      <c r="A11" s="12" t="s">
        <v>529</v>
      </c>
      <c r="B11" s="5" t="s">
        <v>200</v>
      </c>
      <c r="C11" s="5"/>
      <c r="D11" s="25"/>
      <c r="E11" s="25"/>
    </row>
    <row r="12" spans="1:5" ht="14.25">
      <c r="A12" s="12" t="s">
        <v>524</v>
      </c>
      <c r="B12" s="5" t="s">
        <v>200</v>
      </c>
      <c r="C12" s="5"/>
      <c r="D12" s="25"/>
      <c r="E12" s="25"/>
    </row>
    <row r="13" spans="1:5" ht="14.25">
      <c r="A13" s="12" t="s">
        <v>525</v>
      </c>
      <c r="B13" s="5" t="s">
        <v>200</v>
      </c>
      <c r="C13" s="5"/>
      <c r="D13" s="25"/>
      <c r="E13" s="25"/>
    </row>
    <row r="14" spans="1:5" ht="14.25">
      <c r="A14" s="12" t="s">
        <v>526</v>
      </c>
      <c r="B14" s="5" t="s">
        <v>200</v>
      </c>
      <c r="C14" s="5"/>
      <c r="D14" s="25"/>
      <c r="E14" s="25"/>
    </row>
    <row r="15" spans="1:5" ht="14.25">
      <c r="A15" s="12" t="s">
        <v>527</v>
      </c>
      <c r="B15" s="5" t="s">
        <v>200</v>
      </c>
      <c r="C15" s="5"/>
      <c r="D15" s="25"/>
      <c r="E15" s="25"/>
    </row>
    <row r="16" spans="1:5" ht="26.25">
      <c r="A16" s="6" t="s">
        <v>393</v>
      </c>
      <c r="B16" s="7" t="s">
        <v>200</v>
      </c>
      <c r="C16" s="7">
        <f>SUM(C6:C15)</f>
        <v>0</v>
      </c>
      <c r="D16" s="7">
        <f>SUM(D6:D15)</f>
        <v>0</v>
      </c>
      <c r="E16" s="25"/>
    </row>
    <row r="17" spans="1:5" ht="14.25">
      <c r="A17" s="12" t="s">
        <v>523</v>
      </c>
      <c r="B17" s="5" t="s">
        <v>201</v>
      </c>
      <c r="C17" s="5"/>
      <c r="D17" s="25"/>
      <c r="E17" s="25"/>
    </row>
    <row r="18" spans="1:5" ht="14.25">
      <c r="A18" s="12" t="s">
        <v>532</v>
      </c>
      <c r="B18" s="5" t="s">
        <v>201</v>
      </c>
      <c r="C18" s="5"/>
      <c r="D18" s="25"/>
      <c r="E18" s="25"/>
    </row>
    <row r="19" spans="1:5" ht="14.25">
      <c r="A19" s="12" t="s">
        <v>533</v>
      </c>
      <c r="B19" s="5" t="s">
        <v>201</v>
      </c>
      <c r="C19" s="5"/>
      <c r="D19" s="25"/>
      <c r="E19" s="25"/>
    </row>
    <row r="20" spans="1:5" ht="14.25">
      <c r="A20" s="12" t="s">
        <v>531</v>
      </c>
      <c r="B20" s="5" t="s">
        <v>201</v>
      </c>
      <c r="C20" s="5"/>
      <c r="D20" s="25"/>
      <c r="E20" s="25"/>
    </row>
    <row r="21" spans="1:5" ht="14.25">
      <c r="A21" s="12" t="s">
        <v>530</v>
      </c>
      <c r="B21" s="5" t="s">
        <v>201</v>
      </c>
      <c r="C21" s="5"/>
      <c r="D21" s="25"/>
      <c r="E21" s="25"/>
    </row>
    <row r="22" spans="1:5" ht="14.25">
      <c r="A22" s="12" t="s">
        <v>529</v>
      </c>
      <c r="B22" s="5" t="s">
        <v>201</v>
      </c>
      <c r="C22" s="5"/>
      <c r="D22" s="25"/>
      <c r="E22" s="25"/>
    </row>
    <row r="23" spans="1:5" ht="14.25">
      <c r="A23" s="12" t="s">
        <v>524</v>
      </c>
      <c r="B23" s="5" t="s">
        <v>201</v>
      </c>
      <c r="C23" s="5"/>
      <c r="D23" s="25"/>
      <c r="E23" s="25"/>
    </row>
    <row r="24" spans="1:5" ht="14.25">
      <c r="A24" s="12" t="s">
        <v>525</v>
      </c>
      <c r="B24" s="5" t="s">
        <v>201</v>
      </c>
      <c r="C24" s="5"/>
      <c r="D24" s="25"/>
      <c r="E24" s="25"/>
    </row>
    <row r="25" spans="1:5" ht="14.25">
      <c r="A25" s="12" t="s">
        <v>526</v>
      </c>
      <c r="B25" s="5" t="s">
        <v>201</v>
      </c>
      <c r="C25" s="5"/>
      <c r="D25" s="25"/>
      <c r="E25" s="25"/>
    </row>
    <row r="26" spans="1:5" ht="14.25">
      <c r="A26" s="12" t="s">
        <v>527</v>
      </c>
      <c r="B26" s="5" t="s">
        <v>201</v>
      </c>
      <c r="C26" s="5"/>
      <c r="D26" s="25"/>
      <c r="E26" s="25"/>
    </row>
    <row r="27" spans="1:5" ht="26.25">
      <c r="A27" s="6" t="s">
        <v>449</v>
      </c>
      <c r="B27" s="7" t="s">
        <v>201</v>
      </c>
      <c r="C27" s="7">
        <f>SUM(C17:C26)</f>
        <v>0</v>
      </c>
      <c r="D27" s="7">
        <f>SUM(D17:D26)</f>
        <v>0</v>
      </c>
      <c r="E27" s="25"/>
    </row>
    <row r="28" spans="1:5" ht="14.25">
      <c r="A28" s="12" t="s">
        <v>523</v>
      </c>
      <c r="B28" s="5" t="s">
        <v>202</v>
      </c>
      <c r="C28" s="5"/>
      <c r="D28" s="25"/>
      <c r="E28" s="25"/>
    </row>
    <row r="29" spans="1:5" ht="14.25">
      <c r="A29" s="12" t="s">
        <v>532</v>
      </c>
      <c r="B29" s="5" t="s">
        <v>202</v>
      </c>
      <c r="C29" s="5"/>
      <c r="D29" s="25"/>
      <c r="E29" s="25"/>
    </row>
    <row r="30" spans="1:5" ht="14.25">
      <c r="A30" s="12" t="s">
        <v>533</v>
      </c>
      <c r="B30" s="5" t="s">
        <v>202</v>
      </c>
      <c r="C30" s="5"/>
      <c r="D30" s="25"/>
      <c r="E30" s="25"/>
    </row>
    <row r="31" spans="1:5" ht="14.25">
      <c r="A31" s="12" t="s">
        <v>531</v>
      </c>
      <c r="B31" s="5" t="s">
        <v>202</v>
      </c>
      <c r="C31" s="5"/>
      <c r="D31" s="25"/>
      <c r="E31" s="25"/>
    </row>
    <row r="32" spans="1:5" ht="14.25">
      <c r="A32" s="12" t="s">
        <v>530</v>
      </c>
      <c r="B32" s="5" t="s">
        <v>202</v>
      </c>
      <c r="C32" s="136">
        <v>4620000</v>
      </c>
      <c r="D32" s="120">
        <v>4620000</v>
      </c>
      <c r="E32" s="120">
        <v>5331100</v>
      </c>
    </row>
    <row r="33" spans="1:5" ht="14.25">
      <c r="A33" s="12" t="s">
        <v>529</v>
      </c>
      <c r="B33" s="5" t="s">
        <v>202</v>
      </c>
      <c r="C33" s="136"/>
      <c r="D33" s="120"/>
      <c r="E33" s="120"/>
    </row>
    <row r="34" spans="1:5" ht="14.25">
      <c r="A34" s="12" t="s">
        <v>524</v>
      </c>
      <c r="B34" s="5" t="s">
        <v>202</v>
      </c>
      <c r="C34" s="136"/>
      <c r="D34" s="120"/>
      <c r="E34" s="120"/>
    </row>
    <row r="35" spans="1:5" ht="14.25">
      <c r="A35" s="12" t="s">
        <v>525</v>
      </c>
      <c r="B35" s="5" t="s">
        <v>202</v>
      </c>
      <c r="C35" s="136"/>
      <c r="D35" s="120"/>
      <c r="E35" s="120"/>
    </row>
    <row r="36" spans="1:5" ht="14.25">
      <c r="A36" s="12" t="s">
        <v>526</v>
      </c>
      <c r="B36" s="5" t="s">
        <v>202</v>
      </c>
      <c r="C36" s="136"/>
      <c r="D36" s="120"/>
      <c r="E36" s="120"/>
    </row>
    <row r="37" spans="1:5" ht="14.25">
      <c r="A37" s="12" t="s">
        <v>527</v>
      </c>
      <c r="B37" s="5" t="s">
        <v>202</v>
      </c>
      <c r="C37" s="136"/>
      <c r="D37" s="120"/>
      <c r="E37" s="120"/>
    </row>
    <row r="38" spans="1:5" ht="14.25">
      <c r="A38" s="6" t="s">
        <v>448</v>
      </c>
      <c r="B38" s="7" t="s">
        <v>202</v>
      </c>
      <c r="C38" s="137">
        <f>SUM(C28:C37)</f>
        <v>4620000</v>
      </c>
      <c r="D38" s="138">
        <f>SUM(D28:D37)</f>
        <v>4620000</v>
      </c>
      <c r="E38" s="138">
        <f>SUM(E28:E37)</f>
        <v>5331100</v>
      </c>
    </row>
    <row r="39" spans="1:5" ht="14.25">
      <c r="A39" s="12" t="s">
        <v>523</v>
      </c>
      <c r="B39" s="5" t="s">
        <v>208</v>
      </c>
      <c r="C39" s="5"/>
      <c r="D39" s="25"/>
      <c r="E39" s="25"/>
    </row>
    <row r="40" spans="1:5" ht="14.25">
      <c r="A40" s="12" t="s">
        <v>532</v>
      </c>
      <c r="B40" s="5" t="s">
        <v>208</v>
      </c>
      <c r="C40" s="5"/>
      <c r="D40" s="25"/>
      <c r="E40" s="25"/>
    </row>
    <row r="41" spans="1:5" ht="14.25">
      <c r="A41" s="12" t="s">
        <v>533</v>
      </c>
      <c r="B41" s="5" t="s">
        <v>208</v>
      </c>
      <c r="C41" s="5"/>
      <c r="D41" s="25"/>
      <c r="E41" s="25"/>
    </row>
    <row r="42" spans="1:5" ht="14.25">
      <c r="A42" s="12" t="s">
        <v>531</v>
      </c>
      <c r="B42" s="5" t="s">
        <v>208</v>
      </c>
      <c r="C42" s="5"/>
      <c r="D42" s="25"/>
      <c r="E42" s="25"/>
    </row>
    <row r="43" spans="1:5" ht="14.25">
      <c r="A43" s="12" t="s">
        <v>530</v>
      </c>
      <c r="B43" s="5" t="s">
        <v>208</v>
      </c>
      <c r="C43" s="5"/>
      <c r="D43" s="25"/>
      <c r="E43" s="25"/>
    </row>
    <row r="44" spans="1:5" ht="14.25">
      <c r="A44" s="12" t="s">
        <v>529</v>
      </c>
      <c r="B44" s="5" t="s">
        <v>208</v>
      </c>
      <c r="C44" s="5"/>
      <c r="D44" s="25"/>
      <c r="E44" s="25"/>
    </row>
    <row r="45" spans="1:5" ht="14.25">
      <c r="A45" s="12" t="s">
        <v>524</v>
      </c>
      <c r="B45" s="5" t="s">
        <v>208</v>
      </c>
      <c r="C45" s="5"/>
      <c r="D45" s="25"/>
      <c r="E45" s="25"/>
    </row>
    <row r="46" spans="1:5" ht="14.25">
      <c r="A46" s="12" t="s">
        <v>525</v>
      </c>
      <c r="B46" s="5" t="s">
        <v>208</v>
      </c>
      <c r="C46" s="5"/>
      <c r="D46" s="25"/>
      <c r="E46" s="25"/>
    </row>
    <row r="47" spans="1:5" ht="14.25">
      <c r="A47" s="12" t="s">
        <v>526</v>
      </c>
      <c r="B47" s="5" t="s">
        <v>208</v>
      </c>
      <c r="C47" s="5"/>
      <c r="D47" s="25"/>
      <c r="E47" s="25"/>
    </row>
    <row r="48" spans="1:5" ht="14.25">
      <c r="A48" s="12" t="s">
        <v>527</v>
      </c>
      <c r="B48" s="5" t="s">
        <v>208</v>
      </c>
      <c r="C48" s="5"/>
      <c r="D48" s="25"/>
      <c r="E48" s="25"/>
    </row>
    <row r="49" spans="1:5" ht="26.25">
      <c r="A49" s="6" t="s">
        <v>447</v>
      </c>
      <c r="B49" s="7" t="s">
        <v>208</v>
      </c>
      <c r="C49" s="7">
        <f>SUM(C39:C48)</f>
        <v>0</v>
      </c>
      <c r="D49" s="7">
        <f>SUM(D39:D48)</f>
        <v>0</v>
      </c>
      <c r="E49" s="25"/>
    </row>
    <row r="50" spans="1:5" ht="14.25">
      <c r="A50" s="12" t="s">
        <v>528</v>
      </c>
      <c r="B50" s="5" t="s">
        <v>209</v>
      </c>
      <c r="C50" s="5"/>
      <c r="D50" s="25"/>
      <c r="E50" s="25"/>
    </row>
    <row r="51" spans="1:5" ht="14.25">
      <c r="A51" s="12" t="s">
        <v>532</v>
      </c>
      <c r="B51" s="5" t="s">
        <v>209</v>
      </c>
      <c r="C51" s="5"/>
      <c r="D51" s="25"/>
      <c r="E51" s="25"/>
    </row>
    <row r="52" spans="1:5" ht="14.25">
      <c r="A52" s="12" t="s">
        <v>533</v>
      </c>
      <c r="B52" s="5" t="s">
        <v>209</v>
      </c>
      <c r="C52" s="5"/>
      <c r="D52" s="25"/>
      <c r="E52" s="25"/>
    </row>
    <row r="53" spans="1:5" ht="14.25">
      <c r="A53" s="12" t="s">
        <v>531</v>
      </c>
      <c r="B53" s="5" t="s">
        <v>209</v>
      </c>
      <c r="C53" s="5"/>
      <c r="D53" s="25"/>
      <c r="E53" s="25"/>
    </row>
    <row r="54" spans="1:5" ht="14.25">
      <c r="A54" s="12" t="s">
        <v>530</v>
      </c>
      <c r="B54" s="5" t="s">
        <v>209</v>
      </c>
      <c r="C54" s="5"/>
      <c r="D54" s="25"/>
      <c r="E54" s="25"/>
    </row>
    <row r="55" spans="1:5" ht="14.25">
      <c r="A55" s="12" t="s">
        <v>529</v>
      </c>
      <c r="B55" s="5" t="s">
        <v>209</v>
      </c>
      <c r="C55" s="5"/>
      <c r="D55" s="25"/>
      <c r="E55" s="25"/>
    </row>
    <row r="56" spans="1:5" ht="14.25">
      <c r="A56" s="12" t="s">
        <v>524</v>
      </c>
      <c r="B56" s="5" t="s">
        <v>209</v>
      </c>
      <c r="C56" s="5"/>
      <c r="D56" s="25"/>
      <c r="E56" s="25"/>
    </row>
    <row r="57" spans="1:5" ht="14.25">
      <c r="A57" s="12" t="s">
        <v>525</v>
      </c>
      <c r="B57" s="5" t="s">
        <v>209</v>
      </c>
      <c r="C57" s="5"/>
      <c r="D57" s="25"/>
      <c r="E57" s="25"/>
    </row>
    <row r="58" spans="1:5" ht="14.25">
      <c r="A58" s="12" t="s">
        <v>526</v>
      </c>
      <c r="B58" s="5" t="s">
        <v>209</v>
      </c>
      <c r="C58" s="5"/>
      <c r="D58" s="25"/>
      <c r="E58" s="25"/>
    </row>
    <row r="59" spans="1:5" ht="14.25">
      <c r="A59" s="12" t="s">
        <v>527</v>
      </c>
      <c r="B59" s="5" t="s">
        <v>209</v>
      </c>
      <c r="C59" s="5"/>
      <c r="D59" s="25"/>
      <c r="E59" s="25"/>
    </row>
    <row r="60" spans="1:5" ht="26.25">
      <c r="A60" s="6" t="s">
        <v>450</v>
      </c>
      <c r="B60" s="7" t="s">
        <v>209</v>
      </c>
      <c r="C60" s="7">
        <f>SUM(C50:C59)</f>
        <v>0</v>
      </c>
      <c r="D60" s="7">
        <f>SUM(D50:D59)</f>
        <v>0</v>
      </c>
      <c r="E60" s="25"/>
    </row>
    <row r="61" spans="1:5" ht="14.25">
      <c r="A61" s="12" t="s">
        <v>523</v>
      </c>
      <c r="B61" s="5" t="s">
        <v>210</v>
      </c>
      <c r="C61" s="5"/>
      <c r="D61" s="25"/>
      <c r="E61" s="25"/>
    </row>
    <row r="62" spans="1:5" ht="14.25">
      <c r="A62" s="12" t="s">
        <v>532</v>
      </c>
      <c r="B62" s="5" t="s">
        <v>210</v>
      </c>
      <c r="C62" s="5"/>
      <c r="D62" s="25"/>
      <c r="E62" s="25"/>
    </row>
    <row r="63" spans="1:5" ht="14.25">
      <c r="A63" s="12" t="s">
        <v>533</v>
      </c>
      <c r="B63" s="5" t="s">
        <v>210</v>
      </c>
      <c r="C63" s="5"/>
      <c r="D63" s="25"/>
      <c r="E63" s="25"/>
    </row>
    <row r="64" spans="1:5" ht="14.25">
      <c r="A64" s="12" t="s">
        <v>531</v>
      </c>
      <c r="B64" s="5" t="s">
        <v>210</v>
      </c>
      <c r="C64" s="5"/>
      <c r="D64" s="25"/>
      <c r="E64" s="25"/>
    </row>
    <row r="65" spans="1:5" ht="14.25">
      <c r="A65" s="12" t="s">
        <v>530</v>
      </c>
      <c r="B65" s="5" t="s">
        <v>210</v>
      </c>
      <c r="C65" s="5"/>
      <c r="D65" s="25"/>
      <c r="E65" s="25"/>
    </row>
    <row r="66" spans="1:5" ht="14.25">
      <c r="A66" s="12" t="s">
        <v>529</v>
      </c>
      <c r="B66" s="5" t="s">
        <v>210</v>
      </c>
      <c r="C66" s="5"/>
      <c r="D66" s="25"/>
      <c r="E66" s="25"/>
    </row>
    <row r="67" spans="1:5" ht="14.25">
      <c r="A67" s="12" t="s">
        <v>524</v>
      </c>
      <c r="B67" s="5" t="s">
        <v>210</v>
      </c>
      <c r="C67" s="5"/>
      <c r="D67" s="25"/>
      <c r="E67" s="25"/>
    </row>
    <row r="68" spans="1:5" ht="14.25">
      <c r="A68" s="12" t="s">
        <v>525</v>
      </c>
      <c r="B68" s="5" t="s">
        <v>210</v>
      </c>
      <c r="C68" s="5"/>
      <c r="D68" s="25"/>
      <c r="E68" s="25"/>
    </row>
    <row r="69" spans="1:5" ht="14.25">
      <c r="A69" s="12" t="s">
        <v>526</v>
      </c>
      <c r="B69" s="5" t="s">
        <v>210</v>
      </c>
      <c r="C69" s="5"/>
      <c r="D69" s="25"/>
      <c r="E69" s="25"/>
    </row>
    <row r="70" spans="1:5" ht="14.25">
      <c r="A70" s="12" t="s">
        <v>527</v>
      </c>
      <c r="B70" s="5" t="s">
        <v>210</v>
      </c>
      <c r="C70" s="5"/>
      <c r="D70" s="25"/>
      <c r="E70" s="25"/>
    </row>
    <row r="71" spans="1:5" ht="14.25">
      <c r="A71" s="6" t="s">
        <v>398</v>
      </c>
      <c r="B71" s="7" t="s">
        <v>210</v>
      </c>
      <c r="C71" s="7">
        <f>SUM(C61:C70)</f>
        <v>0</v>
      </c>
      <c r="D71" s="7">
        <f>SUM(D61:D70)</f>
        <v>0</v>
      </c>
      <c r="E71" s="25"/>
    </row>
    <row r="72" spans="1:5" ht="14.25">
      <c r="A72" s="12" t="s">
        <v>534</v>
      </c>
      <c r="B72" s="4" t="s">
        <v>257</v>
      </c>
      <c r="C72" s="4"/>
      <c r="D72" s="25"/>
      <c r="E72" s="25"/>
    </row>
    <row r="73" spans="1:5" ht="14.25">
      <c r="A73" s="12" t="s">
        <v>535</v>
      </c>
      <c r="B73" s="4" t="s">
        <v>257</v>
      </c>
      <c r="C73" s="4"/>
      <c r="D73" s="25"/>
      <c r="E73" s="25"/>
    </row>
    <row r="74" spans="1:5" ht="14.25">
      <c r="A74" s="12" t="s">
        <v>543</v>
      </c>
      <c r="B74" s="4" t="s">
        <v>257</v>
      </c>
      <c r="C74" s="4"/>
      <c r="D74" s="25"/>
      <c r="E74" s="25"/>
    </row>
    <row r="75" spans="1:5" ht="14.25">
      <c r="A75" s="4" t="s">
        <v>542</v>
      </c>
      <c r="B75" s="4" t="s">
        <v>257</v>
      </c>
      <c r="C75" s="4"/>
      <c r="D75" s="25"/>
      <c r="E75" s="25"/>
    </row>
    <row r="76" spans="1:5" ht="14.25">
      <c r="A76" s="4" t="s">
        <v>541</v>
      </c>
      <c r="B76" s="4" t="s">
        <v>257</v>
      </c>
      <c r="C76" s="4"/>
      <c r="D76" s="25"/>
      <c r="E76" s="25"/>
    </row>
    <row r="77" spans="1:5" ht="14.25">
      <c r="A77" s="4" t="s">
        <v>540</v>
      </c>
      <c r="B77" s="4" t="s">
        <v>257</v>
      </c>
      <c r="C77" s="4"/>
      <c r="D77" s="25"/>
      <c r="E77" s="25"/>
    </row>
    <row r="78" spans="1:5" ht="14.25">
      <c r="A78" s="12" t="s">
        <v>539</v>
      </c>
      <c r="B78" s="4" t="s">
        <v>257</v>
      </c>
      <c r="C78" s="4"/>
      <c r="D78" s="25"/>
      <c r="E78" s="25"/>
    </row>
    <row r="79" spans="1:5" ht="14.25">
      <c r="A79" s="12" t="s">
        <v>544</v>
      </c>
      <c r="B79" s="4" t="s">
        <v>257</v>
      </c>
      <c r="C79" s="4"/>
      <c r="D79" s="25"/>
      <c r="E79" s="25"/>
    </row>
    <row r="80" spans="1:5" ht="14.25">
      <c r="A80" s="12" t="s">
        <v>536</v>
      </c>
      <c r="B80" s="4" t="s">
        <v>257</v>
      </c>
      <c r="C80" s="4"/>
      <c r="D80" s="25"/>
      <c r="E80" s="25"/>
    </row>
    <row r="81" spans="1:5" ht="14.25">
      <c r="A81" s="12" t="s">
        <v>537</v>
      </c>
      <c r="B81" s="4" t="s">
        <v>257</v>
      </c>
      <c r="C81" s="4"/>
      <c r="D81" s="25"/>
      <c r="E81" s="25"/>
    </row>
    <row r="82" spans="1:5" ht="26.25">
      <c r="A82" s="6" t="s">
        <v>463</v>
      </c>
      <c r="B82" s="7" t="s">
        <v>257</v>
      </c>
      <c r="C82" s="7">
        <f>SUM(C72:C81)</f>
        <v>0</v>
      </c>
      <c r="D82" s="7">
        <f>SUM(D72:D81)</f>
        <v>0</v>
      </c>
      <c r="E82" s="25"/>
    </row>
    <row r="83" spans="1:5" ht="14.25">
      <c r="A83" s="12" t="s">
        <v>534</v>
      </c>
      <c r="B83" s="4" t="s">
        <v>258</v>
      </c>
      <c r="C83" s="4"/>
      <c r="D83" s="25"/>
      <c r="E83" s="25"/>
    </row>
    <row r="84" spans="1:5" ht="14.25">
      <c r="A84" s="12" t="s">
        <v>535</v>
      </c>
      <c r="B84" s="4" t="s">
        <v>258</v>
      </c>
      <c r="C84" s="4"/>
      <c r="D84" s="25"/>
      <c r="E84" s="25"/>
    </row>
    <row r="85" spans="1:5" ht="14.25">
      <c r="A85" s="12" t="s">
        <v>543</v>
      </c>
      <c r="B85" s="4" t="s">
        <v>258</v>
      </c>
      <c r="C85" s="4"/>
      <c r="D85" s="25"/>
      <c r="E85" s="25"/>
    </row>
    <row r="86" spans="1:5" ht="14.25">
      <c r="A86" s="4" t="s">
        <v>542</v>
      </c>
      <c r="B86" s="4" t="s">
        <v>258</v>
      </c>
      <c r="C86" s="4"/>
      <c r="D86" s="25"/>
      <c r="E86" s="25"/>
    </row>
    <row r="87" spans="1:5" ht="14.25">
      <c r="A87" s="4" t="s">
        <v>541</v>
      </c>
      <c r="B87" s="4" t="s">
        <v>258</v>
      </c>
      <c r="C87" s="4"/>
      <c r="D87" s="25"/>
      <c r="E87" s="25"/>
    </row>
    <row r="88" spans="1:5" ht="14.25">
      <c r="A88" s="4" t="s">
        <v>540</v>
      </c>
      <c r="B88" s="4" t="s">
        <v>258</v>
      </c>
      <c r="C88" s="4"/>
      <c r="D88" s="25"/>
      <c r="E88" s="25"/>
    </row>
    <row r="89" spans="1:5" ht="14.25">
      <c r="A89" s="12" t="s">
        <v>539</v>
      </c>
      <c r="B89" s="4" t="s">
        <v>258</v>
      </c>
      <c r="C89" s="4"/>
      <c r="D89" s="25"/>
      <c r="E89" s="25"/>
    </row>
    <row r="90" spans="1:5" ht="14.25">
      <c r="A90" s="12" t="s">
        <v>538</v>
      </c>
      <c r="B90" s="4" t="s">
        <v>258</v>
      </c>
      <c r="C90" s="4"/>
      <c r="D90" s="25"/>
      <c r="E90" s="25"/>
    </row>
    <row r="91" spans="1:5" ht="14.25">
      <c r="A91" s="12" t="s">
        <v>536</v>
      </c>
      <c r="B91" s="4" t="s">
        <v>258</v>
      </c>
      <c r="C91" s="4"/>
      <c r="D91" s="25"/>
      <c r="E91" s="25"/>
    </row>
    <row r="92" spans="1:5" ht="14.25">
      <c r="A92" s="12" t="s">
        <v>537</v>
      </c>
      <c r="B92" s="4" t="s">
        <v>258</v>
      </c>
      <c r="C92" s="4"/>
      <c r="D92" s="25"/>
      <c r="E92" s="25"/>
    </row>
    <row r="93" spans="1:5" ht="14.25">
      <c r="A93" s="14" t="s">
        <v>464</v>
      </c>
      <c r="B93" s="7" t="s">
        <v>258</v>
      </c>
      <c r="C93" s="7">
        <f>SUM(C83:C92)</f>
        <v>0</v>
      </c>
      <c r="D93" s="7">
        <f>SUM(D83:D92)</f>
        <v>0</v>
      </c>
      <c r="E93" s="25"/>
    </row>
    <row r="94" spans="1:5" ht="14.25">
      <c r="A94" s="12" t="s">
        <v>534</v>
      </c>
      <c r="B94" s="4" t="s">
        <v>262</v>
      </c>
      <c r="C94" s="4"/>
      <c r="D94" s="25"/>
      <c r="E94" s="25"/>
    </row>
    <row r="95" spans="1:5" ht="14.25">
      <c r="A95" s="12" t="s">
        <v>535</v>
      </c>
      <c r="B95" s="4" t="s">
        <v>262</v>
      </c>
      <c r="C95" s="4"/>
      <c r="D95" s="25"/>
      <c r="E95" s="25"/>
    </row>
    <row r="96" spans="1:5" ht="14.25">
      <c r="A96" s="12" t="s">
        <v>543</v>
      </c>
      <c r="B96" s="4" t="s">
        <v>262</v>
      </c>
      <c r="C96" s="4"/>
      <c r="D96" s="25"/>
      <c r="E96" s="25"/>
    </row>
    <row r="97" spans="1:5" ht="14.25">
      <c r="A97" s="4" t="s">
        <v>542</v>
      </c>
      <c r="B97" s="4" t="s">
        <v>262</v>
      </c>
      <c r="C97" s="4"/>
      <c r="D97" s="25"/>
      <c r="E97" s="25"/>
    </row>
    <row r="98" spans="1:5" ht="14.25">
      <c r="A98" s="4" t="s">
        <v>541</v>
      </c>
      <c r="B98" s="4" t="s">
        <v>262</v>
      </c>
      <c r="C98" s="4"/>
      <c r="D98" s="25"/>
      <c r="E98" s="25"/>
    </row>
    <row r="99" spans="1:5" ht="14.25">
      <c r="A99" s="4" t="s">
        <v>540</v>
      </c>
      <c r="B99" s="4" t="s">
        <v>262</v>
      </c>
      <c r="C99" s="4"/>
      <c r="D99" s="25"/>
      <c r="E99" s="25"/>
    </row>
    <row r="100" spans="1:5" ht="14.25">
      <c r="A100" s="12" t="s">
        <v>539</v>
      </c>
      <c r="B100" s="4" t="s">
        <v>262</v>
      </c>
      <c r="C100" s="4"/>
      <c r="D100" s="25"/>
      <c r="E100" s="25"/>
    </row>
    <row r="101" spans="1:5" ht="14.25">
      <c r="A101" s="12" t="s">
        <v>544</v>
      </c>
      <c r="B101" s="4" t="s">
        <v>262</v>
      </c>
      <c r="C101" s="4"/>
      <c r="D101" s="25"/>
      <c r="E101" s="25"/>
    </row>
    <row r="102" spans="1:5" ht="14.25">
      <c r="A102" s="12" t="s">
        <v>536</v>
      </c>
      <c r="B102" s="4" t="s">
        <v>262</v>
      </c>
      <c r="C102" s="4"/>
      <c r="D102" s="25"/>
      <c r="E102" s="25"/>
    </row>
    <row r="103" spans="1:5" ht="14.25">
      <c r="A103" s="12" t="s">
        <v>537</v>
      </c>
      <c r="B103" s="4" t="s">
        <v>262</v>
      </c>
      <c r="C103" s="4"/>
      <c r="D103" s="25"/>
      <c r="E103" s="25"/>
    </row>
    <row r="104" spans="1:5" ht="26.25">
      <c r="A104" s="6" t="s">
        <v>465</v>
      </c>
      <c r="B104" s="7" t="s">
        <v>262</v>
      </c>
      <c r="C104" s="7">
        <f>SUM(C94:C103)</f>
        <v>0</v>
      </c>
      <c r="D104" s="7">
        <f>SUM(D94:D103)</f>
        <v>0</v>
      </c>
      <c r="E104" s="25"/>
    </row>
    <row r="105" spans="1:5" ht="14.25">
      <c r="A105" s="12" t="s">
        <v>534</v>
      </c>
      <c r="B105" s="4" t="s">
        <v>263</v>
      </c>
      <c r="C105" s="4"/>
      <c r="D105" s="25"/>
      <c r="E105" s="25"/>
    </row>
    <row r="106" spans="1:5" ht="14.25">
      <c r="A106" s="12" t="s">
        <v>535</v>
      </c>
      <c r="B106" s="4" t="s">
        <v>263</v>
      </c>
      <c r="C106" s="4"/>
      <c r="D106" s="25"/>
      <c r="E106" s="25"/>
    </row>
    <row r="107" spans="1:5" ht="14.25">
      <c r="A107" s="12" t="s">
        <v>543</v>
      </c>
      <c r="B107" s="4" t="s">
        <v>263</v>
      </c>
      <c r="C107" s="4"/>
      <c r="D107" s="25"/>
      <c r="E107" s="25"/>
    </row>
    <row r="108" spans="1:5" ht="14.25">
      <c r="A108" s="4" t="s">
        <v>542</v>
      </c>
      <c r="B108" s="4" t="s">
        <v>263</v>
      </c>
      <c r="C108" s="4"/>
      <c r="D108" s="25"/>
      <c r="E108" s="25"/>
    </row>
    <row r="109" spans="1:5" ht="14.25">
      <c r="A109" s="4" t="s">
        <v>541</v>
      </c>
      <c r="B109" s="4" t="s">
        <v>263</v>
      </c>
      <c r="C109" s="4"/>
      <c r="D109" s="25"/>
      <c r="E109" s="25"/>
    </row>
    <row r="110" spans="1:5" ht="14.25">
      <c r="A110" s="4" t="s">
        <v>540</v>
      </c>
      <c r="B110" s="4" t="s">
        <v>263</v>
      </c>
      <c r="C110" s="4"/>
      <c r="D110" s="25"/>
      <c r="E110" s="25"/>
    </row>
    <row r="111" spans="1:5" ht="14.25">
      <c r="A111" s="12" t="s">
        <v>539</v>
      </c>
      <c r="B111" s="4" t="s">
        <v>263</v>
      </c>
      <c r="C111" s="4"/>
      <c r="D111" s="25"/>
      <c r="E111" s="25"/>
    </row>
    <row r="112" spans="1:5" ht="14.25">
      <c r="A112" s="12" t="s">
        <v>538</v>
      </c>
      <c r="B112" s="4" t="s">
        <v>263</v>
      </c>
      <c r="C112" s="4"/>
      <c r="D112" s="25"/>
      <c r="E112" s="25"/>
    </row>
    <row r="113" spans="1:5" ht="14.25">
      <c r="A113" s="12" t="s">
        <v>536</v>
      </c>
      <c r="B113" s="4" t="s">
        <v>263</v>
      </c>
      <c r="C113" s="4"/>
      <c r="D113" s="25"/>
      <c r="E113" s="25"/>
    </row>
    <row r="114" spans="1:5" ht="14.25">
      <c r="A114" s="12" t="s">
        <v>537</v>
      </c>
      <c r="B114" s="4" t="s">
        <v>263</v>
      </c>
      <c r="C114" s="4"/>
      <c r="D114" s="25"/>
      <c r="E114" s="25"/>
    </row>
    <row r="115" spans="1:5" ht="14.25">
      <c r="A115" s="14" t="s">
        <v>466</v>
      </c>
      <c r="B115" s="7" t="s">
        <v>263</v>
      </c>
      <c r="C115" s="7">
        <f>SUM(C105:C114)</f>
        <v>0</v>
      </c>
      <c r="D115" s="7">
        <f>SUM(D105:D114)</f>
        <v>0</v>
      </c>
      <c r="E115" s="25"/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&amp;C/2018. ( ) önkormányzati redelet 8.1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4">
      <selection activeCell="E61" sqref="E61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3.7109375" style="0" customWidth="1"/>
    <col min="5" max="5" width="14.421875" style="0" customWidth="1"/>
  </cols>
  <sheetData>
    <row r="1" spans="1:4" ht="24" customHeight="1">
      <c r="A1" s="159" t="s">
        <v>595</v>
      </c>
      <c r="B1" s="161"/>
      <c r="C1" s="161"/>
      <c r="D1" s="161"/>
    </row>
    <row r="2" spans="1:4" ht="26.25" customHeight="1">
      <c r="A2" s="160" t="s">
        <v>585</v>
      </c>
      <c r="B2" s="161"/>
      <c r="C2" s="161"/>
      <c r="D2" s="161"/>
    </row>
    <row r="4" spans="1:5" ht="39.75">
      <c r="A4" s="41" t="s">
        <v>556</v>
      </c>
      <c r="B4" s="2" t="s">
        <v>12</v>
      </c>
      <c r="C4" s="88" t="s">
        <v>596</v>
      </c>
      <c r="D4" s="88" t="s">
        <v>591</v>
      </c>
      <c r="E4" s="88" t="s">
        <v>597</v>
      </c>
    </row>
    <row r="5" spans="1:5" ht="14.25">
      <c r="A5" s="4" t="s">
        <v>612</v>
      </c>
      <c r="B5" s="4" t="s">
        <v>217</v>
      </c>
      <c r="C5" s="141">
        <v>103000000</v>
      </c>
      <c r="D5" s="120">
        <v>99000000</v>
      </c>
      <c r="E5" s="120">
        <v>102317392</v>
      </c>
    </row>
    <row r="6" spans="1:5" ht="14.25" hidden="1">
      <c r="A6" s="4" t="s">
        <v>451</v>
      </c>
      <c r="B6" s="4" t="s">
        <v>217</v>
      </c>
      <c r="C6" s="141"/>
      <c r="D6" s="120"/>
      <c r="E6" s="120"/>
    </row>
    <row r="7" spans="1:5" ht="14.25" hidden="1">
      <c r="A7" s="4" t="s">
        <v>452</v>
      </c>
      <c r="B7" s="4" t="s">
        <v>217</v>
      </c>
      <c r="C7" s="141"/>
      <c r="D7" s="120"/>
      <c r="E7" s="120"/>
    </row>
    <row r="8" spans="1:5" ht="14.25">
      <c r="A8" s="4" t="s">
        <v>453</v>
      </c>
      <c r="B8" s="4" t="s">
        <v>217</v>
      </c>
      <c r="C8" s="141">
        <v>22000000</v>
      </c>
      <c r="D8" s="120">
        <v>22000000</v>
      </c>
      <c r="E8" s="120">
        <v>22846953</v>
      </c>
    </row>
    <row r="9" spans="1:5" ht="14.25">
      <c r="A9" s="6" t="s">
        <v>403</v>
      </c>
      <c r="B9" s="7" t="s">
        <v>217</v>
      </c>
      <c r="C9" s="142">
        <f>SUM(C5:C8)</f>
        <v>125000000</v>
      </c>
      <c r="D9" s="142">
        <f>SUM(D5:D8)</f>
        <v>121000000</v>
      </c>
      <c r="E9" s="142">
        <f>SUM(E5:E8)</f>
        <v>125164345</v>
      </c>
    </row>
    <row r="10" spans="1:5" ht="14.25">
      <c r="A10" s="4" t="s">
        <v>611</v>
      </c>
      <c r="B10" s="5" t="s">
        <v>218</v>
      </c>
      <c r="C10" s="144">
        <v>55000000</v>
      </c>
      <c r="D10" s="140">
        <v>70000000</v>
      </c>
      <c r="E10" s="140">
        <v>55783275</v>
      </c>
    </row>
    <row r="11" spans="1:5" ht="14.25" hidden="1">
      <c r="A11" s="84"/>
      <c r="B11" s="84"/>
      <c r="C11" s="144"/>
      <c r="D11" s="140"/>
      <c r="E11" s="140"/>
    </row>
    <row r="12" spans="1:5" ht="14.25" hidden="1">
      <c r="A12" s="84"/>
      <c r="B12" s="84"/>
      <c r="C12" s="144"/>
      <c r="D12" s="120"/>
      <c r="E12" s="120"/>
    </row>
    <row r="13" spans="1:5" ht="14.25">
      <c r="A13" s="4" t="s">
        <v>406</v>
      </c>
      <c r="B13" s="5" t="s">
        <v>222</v>
      </c>
      <c r="C13" s="143">
        <f>SUM(C14:C17)</f>
        <v>7000000</v>
      </c>
      <c r="D13" s="143">
        <f>SUM(D14:D17)</f>
        <v>7000000</v>
      </c>
      <c r="E13" s="143">
        <f>SUM(E14:E17)</f>
        <v>8312460</v>
      </c>
    </row>
    <row r="14" spans="1:5" ht="27" hidden="1">
      <c r="A14" s="84" t="s">
        <v>223</v>
      </c>
      <c r="B14" s="84" t="s">
        <v>222</v>
      </c>
      <c r="C14" s="144"/>
      <c r="D14" s="120"/>
      <c r="E14" s="120"/>
    </row>
    <row r="15" spans="1:5" ht="27">
      <c r="A15" s="84" t="s">
        <v>224</v>
      </c>
      <c r="B15" s="84" t="s">
        <v>222</v>
      </c>
      <c r="C15" s="144">
        <v>7000000</v>
      </c>
      <c r="D15" s="140">
        <v>7000000</v>
      </c>
      <c r="E15" s="140">
        <v>8312460</v>
      </c>
    </row>
    <row r="16" spans="1:5" ht="14.25" hidden="1">
      <c r="A16" s="84" t="s">
        <v>225</v>
      </c>
      <c r="B16" s="84" t="s">
        <v>222</v>
      </c>
      <c r="C16" s="144"/>
      <c r="D16" s="120"/>
      <c r="E16" s="120"/>
    </row>
    <row r="17" spans="1:5" ht="14.25" hidden="1">
      <c r="A17" s="84" t="s">
        <v>226</v>
      </c>
      <c r="B17" s="84" t="s">
        <v>222</v>
      </c>
      <c r="C17" s="144"/>
      <c r="D17" s="120"/>
      <c r="E17" s="120"/>
    </row>
    <row r="18" spans="1:5" ht="14.25">
      <c r="A18" s="4" t="s">
        <v>407</v>
      </c>
      <c r="B18" s="5" t="s">
        <v>227</v>
      </c>
      <c r="C18" s="143">
        <f>SUM(C19:C20)</f>
        <v>35000000</v>
      </c>
      <c r="D18" s="143">
        <f>SUM(D19:D20)</f>
        <v>21000000</v>
      </c>
      <c r="E18" s="143">
        <f>SUM(E19:E20)</f>
        <v>28781182</v>
      </c>
    </row>
    <row r="19" spans="1:5" ht="14.25">
      <c r="A19" s="84" t="s">
        <v>228</v>
      </c>
      <c r="B19" s="84" t="s">
        <v>227</v>
      </c>
      <c r="C19" s="144">
        <v>35000000</v>
      </c>
      <c r="D19" s="140">
        <v>21000000</v>
      </c>
      <c r="E19" s="140">
        <v>28781182</v>
      </c>
    </row>
    <row r="20" spans="1:5" ht="14.25" hidden="1">
      <c r="A20" s="84"/>
      <c r="B20" s="84"/>
      <c r="C20" s="144"/>
      <c r="D20" s="120"/>
      <c r="E20" s="120"/>
    </row>
    <row r="21" spans="1:5" ht="14.25">
      <c r="A21" s="6" t="s">
        <v>434</v>
      </c>
      <c r="B21" s="7" t="s">
        <v>229</v>
      </c>
      <c r="C21" s="142">
        <f>SUM(C10,C13,C18)</f>
        <v>97000000</v>
      </c>
      <c r="D21" s="142">
        <f>SUM(D10,D13,D18)</f>
        <v>98000000</v>
      </c>
      <c r="E21" s="142">
        <f>SUM(E10,E13,E18)</f>
        <v>92876917</v>
      </c>
    </row>
    <row r="22" spans="1:5" ht="14.25">
      <c r="A22" s="4" t="s">
        <v>454</v>
      </c>
      <c r="B22" s="4" t="s">
        <v>230</v>
      </c>
      <c r="C22" s="139"/>
      <c r="D22" s="120"/>
      <c r="E22" s="120"/>
    </row>
    <row r="23" spans="1:5" ht="14.25">
      <c r="A23" s="4" t="s">
        <v>455</v>
      </c>
      <c r="B23" s="4" t="s">
        <v>230</v>
      </c>
      <c r="C23" s="139"/>
      <c r="D23" s="120"/>
      <c r="E23" s="120"/>
    </row>
    <row r="24" spans="1:5" ht="14.25">
      <c r="A24" s="4" t="s">
        <v>456</v>
      </c>
      <c r="B24" s="4" t="s">
        <v>230</v>
      </c>
      <c r="C24" s="139"/>
      <c r="D24" s="120"/>
      <c r="E24" s="120"/>
    </row>
    <row r="25" spans="1:5" ht="14.25">
      <c r="A25" s="4" t="s">
        <v>457</v>
      </c>
      <c r="B25" s="4" t="s">
        <v>230</v>
      </c>
      <c r="C25" s="139"/>
      <c r="D25" s="120"/>
      <c r="E25" s="120"/>
    </row>
    <row r="26" spans="1:5" ht="14.25">
      <c r="A26" s="4" t="s">
        <v>458</v>
      </c>
      <c r="B26" s="4" t="s">
        <v>230</v>
      </c>
      <c r="C26" s="139"/>
      <c r="D26" s="120"/>
      <c r="E26" s="120"/>
    </row>
    <row r="27" spans="1:5" ht="14.25">
      <c r="A27" s="4" t="s">
        <v>459</v>
      </c>
      <c r="B27" s="4" t="s">
        <v>230</v>
      </c>
      <c r="C27" s="139"/>
      <c r="D27" s="120"/>
      <c r="E27" s="120"/>
    </row>
    <row r="28" spans="1:5" ht="14.25">
      <c r="A28" s="4" t="s">
        <v>460</v>
      </c>
      <c r="B28" s="4" t="s">
        <v>230</v>
      </c>
      <c r="C28" s="139"/>
      <c r="D28" s="120"/>
      <c r="E28" s="120"/>
    </row>
    <row r="29" spans="1:5" ht="14.25">
      <c r="A29" s="4" t="s">
        <v>408</v>
      </c>
      <c r="B29" s="4" t="s">
        <v>230</v>
      </c>
      <c r="C29" s="118"/>
      <c r="D29" s="101"/>
      <c r="E29" s="25">
        <v>90603</v>
      </c>
    </row>
    <row r="30" spans="1:5" ht="39">
      <c r="A30" s="4" t="s">
        <v>461</v>
      </c>
      <c r="B30" s="4" t="s">
        <v>230</v>
      </c>
      <c r="C30" s="118"/>
      <c r="D30" s="101"/>
      <c r="E30" s="25">
        <v>76004</v>
      </c>
    </row>
    <row r="31" spans="1:5" ht="14.25">
      <c r="A31" s="4" t="s">
        <v>462</v>
      </c>
      <c r="B31" s="4" t="s">
        <v>230</v>
      </c>
      <c r="C31" s="118"/>
      <c r="D31" s="101"/>
      <c r="E31" s="25">
        <v>283600</v>
      </c>
    </row>
    <row r="32" spans="1:5" ht="14.25">
      <c r="A32" s="6" t="s">
        <v>408</v>
      </c>
      <c r="B32" s="7" t="s">
        <v>230</v>
      </c>
      <c r="C32" s="113">
        <f>SUM(C22:C31)</f>
        <v>0</v>
      </c>
      <c r="D32" s="113">
        <f>SUM(D22:D31)</f>
        <v>0</v>
      </c>
      <c r="E32" s="156">
        <f>SUM(E22:E31)</f>
        <v>450207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scale="89" r:id="rId1"/>
  <headerFooter>
    <oddHeader>&amp;R/2018. ( ) önkormányzati redelet 9.1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0">
      <selection activeCell="E61" sqref="E61"/>
    </sheetView>
  </sheetViews>
  <sheetFormatPr defaultColWidth="9.140625" defaultRowHeight="15"/>
  <cols>
    <col min="1" max="1" width="86.28125" style="155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59" t="s">
        <v>595</v>
      </c>
      <c r="B1" s="163"/>
      <c r="C1" s="163"/>
      <c r="D1" s="163"/>
      <c r="E1" s="163"/>
    </row>
    <row r="2" spans="1:5" ht="23.25" customHeight="1">
      <c r="A2" s="160" t="s">
        <v>496</v>
      </c>
      <c r="B2" s="171"/>
      <c r="C2" s="171"/>
      <c r="D2" s="171"/>
      <c r="E2" s="171"/>
    </row>
    <row r="3" ht="14.25">
      <c r="A3" s="152"/>
    </row>
    <row r="4" ht="14.25">
      <c r="A4" s="152"/>
    </row>
    <row r="5" spans="1:5" ht="63" customHeight="1">
      <c r="A5" s="153" t="s">
        <v>495</v>
      </c>
      <c r="B5" s="50" t="s">
        <v>581</v>
      </c>
      <c r="C5" s="50" t="s">
        <v>582</v>
      </c>
      <c r="D5" s="50" t="s">
        <v>545</v>
      </c>
      <c r="E5" s="61" t="s">
        <v>562</v>
      </c>
    </row>
    <row r="6" spans="1:5" ht="15" customHeight="1">
      <c r="A6" s="154" t="s">
        <v>469</v>
      </c>
      <c r="B6" s="51"/>
      <c r="C6" s="51"/>
      <c r="D6" s="51"/>
      <c r="E6" s="25"/>
    </row>
    <row r="7" spans="1:5" ht="15" customHeight="1">
      <c r="A7" s="154" t="s">
        <v>470</v>
      </c>
      <c r="B7" s="51"/>
      <c r="C7" s="51"/>
      <c r="D7" s="51"/>
      <c r="E7" s="25"/>
    </row>
    <row r="8" spans="1:5" ht="15" customHeight="1">
      <c r="A8" s="154" t="s">
        <v>471</v>
      </c>
      <c r="B8" s="51"/>
      <c r="C8" s="51"/>
      <c r="D8" s="51"/>
      <c r="E8" s="25"/>
    </row>
    <row r="9" spans="1:5" ht="15" customHeight="1">
      <c r="A9" s="154" t="s">
        <v>472</v>
      </c>
      <c r="B9" s="51"/>
      <c r="C9" s="51"/>
      <c r="D9" s="51"/>
      <c r="E9" s="25"/>
    </row>
    <row r="10" spans="1:5" ht="15" customHeight="1">
      <c r="A10" s="153" t="s">
        <v>490</v>
      </c>
      <c r="B10" s="51">
        <f>SUM(B6:B9)</f>
        <v>0</v>
      </c>
      <c r="C10" s="51"/>
      <c r="D10" s="51"/>
      <c r="E10" s="25">
        <f>SUM(B10:D10)</f>
        <v>0</v>
      </c>
    </row>
    <row r="11" spans="1:5" ht="15" customHeight="1">
      <c r="A11" s="154" t="s">
        <v>473</v>
      </c>
      <c r="B11" s="51"/>
      <c r="C11" s="51"/>
      <c r="D11" s="51"/>
      <c r="E11" s="25"/>
    </row>
    <row r="12" spans="1:5" ht="15" customHeight="1">
      <c r="A12" s="154" t="s">
        <v>474</v>
      </c>
      <c r="B12" s="51"/>
      <c r="C12" s="51"/>
      <c r="D12" s="51"/>
      <c r="E12" s="25"/>
    </row>
    <row r="13" spans="1:5" ht="15" customHeight="1">
      <c r="A13" s="154" t="s">
        <v>475</v>
      </c>
      <c r="B13" s="51"/>
      <c r="C13" s="51"/>
      <c r="D13" s="51"/>
      <c r="E13" s="25"/>
    </row>
    <row r="14" spans="1:5" ht="15" customHeight="1">
      <c r="A14" s="154" t="s">
        <v>476</v>
      </c>
      <c r="B14" s="51"/>
      <c r="C14" s="51"/>
      <c r="D14" s="51"/>
      <c r="E14" s="25"/>
    </row>
    <row r="15" spans="1:5" ht="15" customHeight="1">
      <c r="A15" s="154" t="s">
        <v>477</v>
      </c>
      <c r="B15" s="51"/>
      <c r="C15" s="51"/>
      <c r="D15" s="51"/>
      <c r="E15" s="25"/>
    </row>
    <row r="16" spans="1:5" ht="15" customHeight="1">
      <c r="A16" s="154" t="s">
        <v>478</v>
      </c>
      <c r="B16" s="51"/>
      <c r="C16" s="51"/>
      <c r="D16" s="51"/>
      <c r="E16" s="25"/>
    </row>
    <row r="17" spans="1:5" ht="15" customHeight="1">
      <c r="A17" s="154" t="s">
        <v>479</v>
      </c>
      <c r="B17" s="51"/>
      <c r="C17" s="51"/>
      <c r="D17" s="51"/>
      <c r="E17" s="25"/>
    </row>
    <row r="18" spans="1:5" ht="15" customHeight="1">
      <c r="A18" s="153" t="s">
        <v>491</v>
      </c>
      <c r="B18" s="51">
        <f>SUM(B11:B17)</f>
        <v>0</v>
      </c>
      <c r="C18" s="51"/>
      <c r="D18" s="51"/>
      <c r="E18" s="25">
        <f>SUM(B18:D18)</f>
        <v>0</v>
      </c>
    </row>
    <row r="19" spans="1:5" ht="24" customHeight="1">
      <c r="A19" s="154" t="s">
        <v>480</v>
      </c>
      <c r="B19" s="51">
        <v>1</v>
      </c>
      <c r="C19" s="51"/>
      <c r="D19" s="51"/>
      <c r="E19" s="25"/>
    </row>
    <row r="20" spans="1:5" ht="15" customHeight="1">
      <c r="A20" s="154" t="s">
        <v>583</v>
      </c>
      <c r="B20" s="51">
        <v>4</v>
      </c>
      <c r="C20" s="51"/>
      <c r="D20" s="51"/>
      <c r="E20" s="25"/>
    </row>
    <row r="21" spans="1:5" ht="15" customHeight="1">
      <c r="A21" s="154" t="s">
        <v>481</v>
      </c>
      <c r="B21" s="51"/>
      <c r="C21" s="51"/>
      <c r="D21" s="51"/>
      <c r="E21" s="25"/>
    </row>
    <row r="22" spans="1:5" ht="15" customHeight="1">
      <c r="A22" s="153" t="s">
        <v>492</v>
      </c>
      <c r="B22" s="51">
        <f>SUM(B19:B21)</f>
        <v>5</v>
      </c>
      <c r="C22" s="51"/>
      <c r="D22" s="51"/>
      <c r="E22" s="25">
        <f>SUM(B22:D22)</f>
        <v>5</v>
      </c>
    </row>
    <row r="23" spans="1:5" ht="15" customHeight="1">
      <c r="A23" s="154" t="s">
        <v>482</v>
      </c>
      <c r="B23" s="51">
        <v>1</v>
      </c>
      <c r="C23" s="51"/>
      <c r="D23" s="51"/>
      <c r="E23" s="25"/>
    </row>
    <row r="24" spans="1:5" ht="15" customHeight="1">
      <c r="A24" s="154" t="s">
        <v>483</v>
      </c>
      <c r="B24" s="51">
        <v>5</v>
      </c>
      <c r="C24" s="51"/>
      <c r="D24" s="51"/>
      <c r="E24" s="25"/>
    </row>
    <row r="25" spans="1:5" ht="15" customHeight="1">
      <c r="A25" s="154" t="s">
        <v>484</v>
      </c>
      <c r="B25" s="51">
        <v>1</v>
      </c>
      <c r="C25" s="51"/>
      <c r="D25" s="51"/>
      <c r="E25" s="25"/>
    </row>
    <row r="26" spans="1:5" ht="15" customHeight="1">
      <c r="A26" s="153" t="s">
        <v>493</v>
      </c>
      <c r="B26" s="51">
        <f>SUM(B23:B25)</f>
        <v>7</v>
      </c>
      <c r="C26" s="51"/>
      <c r="D26" s="51"/>
      <c r="E26" s="25">
        <f>SUM(B26:D26)</f>
        <v>7</v>
      </c>
    </row>
    <row r="27" spans="1:5" ht="31.5" customHeight="1">
      <c r="A27" s="153" t="s">
        <v>494</v>
      </c>
      <c r="B27" s="91">
        <f>SUM(B26,B22,B18,B10)</f>
        <v>12</v>
      </c>
      <c r="C27" s="52"/>
      <c r="D27" s="52"/>
      <c r="E27" s="25">
        <f>SUM(B27:D27)</f>
        <v>12</v>
      </c>
    </row>
    <row r="28" spans="1:5" ht="15" customHeight="1">
      <c r="A28" s="154" t="s">
        <v>485</v>
      </c>
      <c r="B28" s="51"/>
      <c r="C28" s="51"/>
      <c r="D28" s="51"/>
      <c r="E28" s="25"/>
    </row>
    <row r="29" spans="1:5" ht="15" customHeight="1">
      <c r="A29" s="154" t="s">
        <v>486</v>
      </c>
      <c r="B29" s="51"/>
      <c r="C29" s="51"/>
      <c r="D29" s="51"/>
      <c r="E29" s="25"/>
    </row>
    <row r="30" spans="1:5" ht="15" customHeight="1">
      <c r="A30" s="154" t="s">
        <v>487</v>
      </c>
      <c r="B30" s="51"/>
      <c r="C30" s="51"/>
      <c r="D30" s="51"/>
      <c r="E30" s="25"/>
    </row>
    <row r="31" spans="1:5" ht="15" customHeight="1">
      <c r="A31" s="154" t="s">
        <v>488</v>
      </c>
      <c r="B31" s="51"/>
      <c r="C31" s="51"/>
      <c r="D31" s="51"/>
      <c r="E31" s="25"/>
    </row>
    <row r="32" spans="1:5" ht="30" customHeight="1">
      <c r="A32" s="153" t="s">
        <v>489</v>
      </c>
      <c r="B32" s="51">
        <f>SUM(B28:B31)</f>
        <v>0</v>
      </c>
      <c r="C32" s="51"/>
      <c r="D32" s="51"/>
      <c r="E32" s="25">
        <f>SUM(B32:D32)</f>
        <v>0</v>
      </c>
    </row>
    <row r="33" spans="1:4" ht="14.25">
      <c r="A33" s="168"/>
      <c r="B33" s="169"/>
      <c r="C33" s="169"/>
      <c r="D33" s="169"/>
    </row>
    <row r="34" spans="1:4" ht="14.25">
      <c r="A34" s="170"/>
      <c r="B34" s="169"/>
      <c r="C34" s="169"/>
      <c r="D34" s="169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&amp;R/2018. (  ) önkormányzati redelet 10.1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59" t="s">
        <v>567</v>
      </c>
      <c r="B1" s="161"/>
      <c r="C1" s="161"/>
      <c r="D1" s="161"/>
      <c r="E1" s="161"/>
      <c r="F1" s="162"/>
    </row>
    <row r="2" spans="1:6" ht="19.5" customHeight="1">
      <c r="A2" s="160" t="s">
        <v>468</v>
      </c>
      <c r="B2" s="161"/>
      <c r="C2" s="161"/>
      <c r="D2" s="161"/>
      <c r="E2" s="161"/>
      <c r="F2" s="162"/>
    </row>
    <row r="3" ht="18">
      <c r="A3" s="45"/>
    </row>
    <row r="4" ht="14.25">
      <c r="A4" s="73"/>
    </row>
    <row r="5" spans="1:6" ht="53.25">
      <c r="A5" s="1" t="s">
        <v>11</v>
      </c>
      <c r="B5" s="2" t="s">
        <v>12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4.25">
      <c r="A6" s="26" t="s">
        <v>13</v>
      </c>
      <c r="B6" s="27" t="s">
        <v>14</v>
      </c>
      <c r="C6" s="40"/>
      <c r="D6" s="40"/>
      <c r="E6" s="40"/>
      <c r="F6" s="25"/>
    </row>
    <row r="7" spans="1:6" ht="14.25">
      <c r="A7" s="26" t="s">
        <v>15</v>
      </c>
      <c r="B7" s="28" t="s">
        <v>16</v>
      </c>
      <c r="C7" s="40"/>
      <c r="D7" s="40"/>
      <c r="E7" s="40"/>
      <c r="F7" s="25"/>
    </row>
    <row r="8" spans="1:6" ht="14.25">
      <c r="A8" s="26" t="s">
        <v>17</v>
      </c>
      <c r="B8" s="28" t="s">
        <v>18</v>
      </c>
      <c r="C8" s="40"/>
      <c r="D8" s="40"/>
      <c r="E8" s="40"/>
      <c r="F8" s="25"/>
    </row>
    <row r="9" spans="1:6" ht="14.25">
      <c r="A9" s="29" t="s">
        <v>19</v>
      </c>
      <c r="B9" s="28" t="s">
        <v>20</v>
      </c>
      <c r="C9" s="40"/>
      <c r="D9" s="40"/>
      <c r="E9" s="40"/>
      <c r="F9" s="25"/>
    </row>
    <row r="10" spans="1:6" ht="14.25">
      <c r="A10" s="29" t="s">
        <v>21</v>
      </c>
      <c r="B10" s="28" t="s">
        <v>22</v>
      </c>
      <c r="C10" s="40"/>
      <c r="D10" s="40"/>
      <c r="E10" s="40"/>
      <c r="F10" s="25"/>
    </row>
    <row r="11" spans="1:6" ht="14.25">
      <c r="A11" s="29" t="s">
        <v>23</v>
      </c>
      <c r="B11" s="28" t="s">
        <v>24</v>
      </c>
      <c r="C11" s="40"/>
      <c r="D11" s="40"/>
      <c r="E11" s="40"/>
      <c r="F11" s="25"/>
    </row>
    <row r="12" spans="1:6" ht="14.25">
      <c r="A12" s="29" t="s">
        <v>25</v>
      </c>
      <c r="B12" s="28" t="s">
        <v>26</v>
      </c>
      <c r="C12" s="40"/>
      <c r="D12" s="40"/>
      <c r="E12" s="40"/>
      <c r="F12" s="25"/>
    </row>
    <row r="13" spans="1:6" ht="14.25">
      <c r="A13" s="29" t="s">
        <v>27</v>
      </c>
      <c r="B13" s="28" t="s">
        <v>28</v>
      </c>
      <c r="C13" s="40"/>
      <c r="D13" s="40"/>
      <c r="E13" s="40"/>
      <c r="F13" s="25"/>
    </row>
    <row r="14" spans="1:6" ht="14.25">
      <c r="A14" s="4" t="s">
        <v>29</v>
      </c>
      <c r="B14" s="28" t="s">
        <v>30</v>
      </c>
      <c r="C14" s="40"/>
      <c r="D14" s="40"/>
      <c r="E14" s="40"/>
      <c r="F14" s="25"/>
    </row>
    <row r="15" spans="1:6" ht="14.25">
      <c r="A15" s="4" t="s">
        <v>31</v>
      </c>
      <c r="B15" s="28" t="s">
        <v>32</v>
      </c>
      <c r="C15" s="40"/>
      <c r="D15" s="40"/>
      <c r="E15" s="40"/>
      <c r="F15" s="25"/>
    </row>
    <row r="16" spans="1:6" ht="14.25">
      <c r="A16" s="4" t="s">
        <v>33</v>
      </c>
      <c r="B16" s="28" t="s">
        <v>34</v>
      </c>
      <c r="C16" s="40"/>
      <c r="D16" s="40"/>
      <c r="E16" s="40"/>
      <c r="F16" s="25"/>
    </row>
    <row r="17" spans="1:6" ht="14.25">
      <c r="A17" s="4" t="s">
        <v>35</v>
      </c>
      <c r="B17" s="28" t="s">
        <v>36</v>
      </c>
      <c r="C17" s="40"/>
      <c r="D17" s="40"/>
      <c r="E17" s="40"/>
      <c r="F17" s="25"/>
    </row>
    <row r="18" spans="1:6" ht="14.25">
      <c r="A18" s="4" t="s">
        <v>359</v>
      </c>
      <c r="B18" s="28" t="s">
        <v>37</v>
      </c>
      <c r="C18" s="40"/>
      <c r="D18" s="40"/>
      <c r="E18" s="40"/>
      <c r="F18" s="25"/>
    </row>
    <row r="19" spans="1:6" ht="14.25">
      <c r="A19" s="30" t="s">
        <v>302</v>
      </c>
      <c r="B19" s="31" t="s">
        <v>38</v>
      </c>
      <c r="C19" s="40"/>
      <c r="D19" s="40"/>
      <c r="E19" s="40"/>
      <c r="F19" s="25"/>
    </row>
    <row r="20" spans="1:6" ht="14.25">
      <c r="A20" s="4" t="s">
        <v>39</v>
      </c>
      <c r="B20" s="28" t="s">
        <v>40</v>
      </c>
      <c r="C20" s="40"/>
      <c r="D20" s="40"/>
      <c r="E20" s="40"/>
      <c r="F20" s="25"/>
    </row>
    <row r="21" spans="1:6" ht="26.25">
      <c r="A21" s="4" t="s">
        <v>41</v>
      </c>
      <c r="B21" s="28" t="s">
        <v>42</v>
      </c>
      <c r="C21" s="40"/>
      <c r="D21" s="40"/>
      <c r="E21" s="40"/>
      <c r="F21" s="25"/>
    </row>
    <row r="22" spans="1:6" ht="14.25">
      <c r="A22" s="5" t="s">
        <v>43</v>
      </c>
      <c r="B22" s="28" t="s">
        <v>44</v>
      </c>
      <c r="C22" s="40"/>
      <c r="D22" s="40"/>
      <c r="E22" s="40"/>
      <c r="F22" s="25"/>
    </row>
    <row r="23" spans="1:6" ht="14.25">
      <c r="A23" s="6" t="s">
        <v>303</v>
      </c>
      <c r="B23" s="31" t="s">
        <v>45</v>
      </c>
      <c r="C23" s="40"/>
      <c r="D23" s="40"/>
      <c r="E23" s="40"/>
      <c r="F23" s="25"/>
    </row>
    <row r="24" spans="1:6" ht="14.25">
      <c r="A24" s="48" t="s">
        <v>389</v>
      </c>
      <c r="B24" s="49" t="s">
        <v>46</v>
      </c>
      <c r="C24" s="40"/>
      <c r="D24" s="40"/>
      <c r="E24" s="40"/>
      <c r="F24" s="25"/>
    </row>
    <row r="25" spans="1:6" ht="14.25">
      <c r="A25" s="37" t="s">
        <v>360</v>
      </c>
      <c r="B25" s="49" t="s">
        <v>47</v>
      </c>
      <c r="C25" s="40"/>
      <c r="D25" s="40"/>
      <c r="E25" s="40"/>
      <c r="F25" s="25"/>
    </row>
    <row r="26" spans="1:6" ht="14.25">
      <c r="A26" s="4" t="s">
        <v>48</v>
      </c>
      <c r="B26" s="28" t="s">
        <v>49</v>
      </c>
      <c r="C26" s="40"/>
      <c r="D26" s="40"/>
      <c r="E26" s="40"/>
      <c r="F26" s="25"/>
    </row>
    <row r="27" spans="1:6" ht="14.25">
      <c r="A27" s="4" t="s">
        <v>50</v>
      </c>
      <c r="B27" s="28" t="s">
        <v>51</v>
      </c>
      <c r="C27" s="40"/>
      <c r="D27" s="40"/>
      <c r="E27" s="40"/>
      <c r="F27" s="25"/>
    </row>
    <row r="28" spans="1:6" ht="14.25">
      <c r="A28" s="4" t="s">
        <v>52</v>
      </c>
      <c r="B28" s="28" t="s">
        <v>53</v>
      </c>
      <c r="C28" s="40"/>
      <c r="D28" s="40"/>
      <c r="E28" s="40"/>
      <c r="F28" s="25"/>
    </row>
    <row r="29" spans="1:6" ht="14.25">
      <c r="A29" s="6" t="s">
        <v>304</v>
      </c>
      <c r="B29" s="31" t="s">
        <v>54</v>
      </c>
      <c r="C29" s="40"/>
      <c r="D29" s="40"/>
      <c r="E29" s="40"/>
      <c r="F29" s="25"/>
    </row>
    <row r="30" spans="1:6" ht="14.25">
      <c r="A30" s="4" t="s">
        <v>55</v>
      </c>
      <c r="B30" s="28" t="s">
        <v>56</v>
      </c>
      <c r="C30" s="40"/>
      <c r="D30" s="40"/>
      <c r="E30" s="40"/>
      <c r="F30" s="25"/>
    </row>
    <row r="31" spans="1:6" ht="14.25">
      <c r="A31" s="4" t="s">
        <v>57</v>
      </c>
      <c r="B31" s="28" t="s">
        <v>58</v>
      </c>
      <c r="C31" s="40"/>
      <c r="D31" s="40"/>
      <c r="E31" s="40"/>
      <c r="F31" s="25"/>
    </row>
    <row r="32" spans="1:6" ht="15" customHeight="1">
      <c r="A32" s="6" t="s">
        <v>390</v>
      </c>
      <c r="B32" s="31" t="s">
        <v>59</v>
      </c>
      <c r="C32" s="40"/>
      <c r="D32" s="40"/>
      <c r="E32" s="40"/>
      <c r="F32" s="25"/>
    </row>
    <row r="33" spans="1:6" ht="14.25">
      <c r="A33" s="4" t="s">
        <v>60</v>
      </c>
      <c r="B33" s="28" t="s">
        <v>61</v>
      </c>
      <c r="C33" s="40"/>
      <c r="D33" s="40"/>
      <c r="E33" s="40"/>
      <c r="F33" s="25"/>
    </row>
    <row r="34" spans="1:6" ht="14.25">
      <c r="A34" s="4" t="s">
        <v>62</v>
      </c>
      <c r="B34" s="28" t="s">
        <v>63</v>
      </c>
      <c r="C34" s="40"/>
      <c r="D34" s="40"/>
      <c r="E34" s="40"/>
      <c r="F34" s="25"/>
    </row>
    <row r="35" spans="1:6" ht="14.25">
      <c r="A35" s="4" t="s">
        <v>361</v>
      </c>
      <c r="B35" s="28" t="s">
        <v>64</v>
      </c>
      <c r="C35" s="40"/>
      <c r="D35" s="40"/>
      <c r="E35" s="40"/>
      <c r="F35" s="25"/>
    </row>
    <row r="36" spans="1:6" ht="14.25">
      <c r="A36" s="4" t="s">
        <v>65</v>
      </c>
      <c r="B36" s="28" t="s">
        <v>66</v>
      </c>
      <c r="C36" s="40"/>
      <c r="D36" s="40"/>
      <c r="E36" s="40"/>
      <c r="F36" s="25"/>
    </row>
    <row r="37" spans="1:6" ht="14.25">
      <c r="A37" s="9" t="s">
        <v>362</v>
      </c>
      <c r="B37" s="28" t="s">
        <v>67</v>
      </c>
      <c r="C37" s="40"/>
      <c r="D37" s="40"/>
      <c r="E37" s="40"/>
      <c r="F37" s="25"/>
    </row>
    <row r="38" spans="1:6" ht="14.25">
      <c r="A38" s="5" t="s">
        <v>68</v>
      </c>
      <c r="B38" s="28" t="s">
        <v>69</v>
      </c>
      <c r="C38" s="40"/>
      <c r="D38" s="40"/>
      <c r="E38" s="40"/>
      <c r="F38" s="25"/>
    </row>
    <row r="39" spans="1:6" ht="14.25">
      <c r="A39" s="4" t="s">
        <v>363</v>
      </c>
      <c r="B39" s="28" t="s">
        <v>70</v>
      </c>
      <c r="C39" s="40"/>
      <c r="D39" s="40"/>
      <c r="E39" s="40"/>
      <c r="F39" s="25"/>
    </row>
    <row r="40" spans="1:6" ht="14.25">
      <c r="A40" s="6" t="s">
        <v>305</v>
      </c>
      <c r="B40" s="31" t="s">
        <v>71</v>
      </c>
      <c r="C40" s="40"/>
      <c r="D40" s="40"/>
      <c r="E40" s="40"/>
      <c r="F40" s="25"/>
    </row>
    <row r="41" spans="1:6" ht="14.25">
      <c r="A41" s="4" t="s">
        <v>72</v>
      </c>
      <c r="B41" s="28" t="s">
        <v>73</v>
      </c>
      <c r="C41" s="40"/>
      <c r="D41" s="40"/>
      <c r="E41" s="40"/>
      <c r="F41" s="25"/>
    </row>
    <row r="42" spans="1:6" ht="14.25">
      <c r="A42" s="4" t="s">
        <v>74</v>
      </c>
      <c r="B42" s="28" t="s">
        <v>75</v>
      </c>
      <c r="C42" s="40"/>
      <c r="D42" s="40"/>
      <c r="E42" s="40"/>
      <c r="F42" s="25"/>
    </row>
    <row r="43" spans="1:6" ht="14.25">
      <c r="A43" s="6" t="s">
        <v>306</v>
      </c>
      <c r="B43" s="31" t="s">
        <v>76</v>
      </c>
      <c r="C43" s="40"/>
      <c r="D43" s="40"/>
      <c r="E43" s="40"/>
      <c r="F43" s="25"/>
    </row>
    <row r="44" spans="1:6" ht="14.25">
      <c r="A44" s="4" t="s">
        <v>77</v>
      </c>
      <c r="B44" s="28" t="s">
        <v>78</v>
      </c>
      <c r="C44" s="40"/>
      <c r="D44" s="40"/>
      <c r="E44" s="40"/>
      <c r="F44" s="25"/>
    </row>
    <row r="45" spans="1:6" ht="14.25">
      <c r="A45" s="4" t="s">
        <v>79</v>
      </c>
      <c r="B45" s="28" t="s">
        <v>80</v>
      </c>
      <c r="C45" s="40"/>
      <c r="D45" s="40"/>
      <c r="E45" s="40"/>
      <c r="F45" s="25"/>
    </row>
    <row r="46" spans="1:6" ht="14.25">
      <c r="A46" s="4" t="s">
        <v>364</v>
      </c>
      <c r="B46" s="28" t="s">
        <v>81</v>
      </c>
      <c r="C46" s="40"/>
      <c r="D46" s="40"/>
      <c r="E46" s="40"/>
      <c r="F46" s="25"/>
    </row>
    <row r="47" spans="1:6" ht="14.25">
      <c r="A47" s="4" t="s">
        <v>365</v>
      </c>
      <c r="B47" s="28" t="s">
        <v>82</v>
      </c>
      <c r="C47" s="40"/>
      <c r="D47" s="40"/>
      <c r="E47" s="40"/>
      <c r="F47" s="25"/>
    </row>
    <row r="48" spans="1:6" ht="14.25">
      <c r="A48" s="4" t="s">
        <v>83</v>
      </c>
      <c r="B48" s="28" t="s">
        <v>84</v>
      </c>
      <c r="C48" s="40"/>
      <c r="D48" s="40"/>
      <c r="E48" s="40"/>
      <c r="F48" s="25"/>
    </row>
    <row r="49" spans="1:6" ht="14.25">
      <c r="A49" s="6" t="s">
        <v>307</v>
      </c>
      <c r="B49" s="31" t="s">
        <v>85</v>
      </c>
      <c r="C49" s="40"/>
      <c r="D49" s="40"/>
      <c r="E49" s="40"/>
      <c r="F49" s="25"/>
    </row>
    <row r="50" spans="1:6" ht="14.25">
      <c r="A50" s="37" t="s">
        <v>308</v>
      </c>
      <c r="B50" s="49" t="s">
        <v>86</v>
      </c>
      <c r="C50" s="40"/>
      <c r="D50" s="40"/>
      <c r="E50" s="40"/>
      <c r="F50" s="25"/>
    </row>
    <row r="51" spans="1:6" ht="14.25">
      <c r="A51" s="12" t="s">
        <v>87</v>
      </c>
      <c r="B51" s="28" t="s">
        <v>88</v>
      </c>
      <c r="C51" s="40"/>
      <c r="D51" s="40"/>
      <c r="E51" s="40"/>
      <c r="F51" s="25"/>
    </row>
    <row r="52" spans="1:6" ht="14.25">
      <c r="A52" s="12" t="s">
        <v>309</v>
      </c>
      <c r="B52" s="28" t="s">
        <v>89</v>
      </c>
      <c r="C52" s="40"/>
      <c r="D52" s="40"/>
      <c r="E52" s="40"/>
      <c r="F52" s="25"/>
    </row>
    <row r="53" spans="1:6" ht="14.25">
      <c r="A53" s="16" t="s">
        <v>366</v>
      </c>
      <c r="B53" s="28" t="s">
        <v>90</v>
      </c>
      <c r="C53" s="40"/>
      <c r="D53" s="40"/>
      <c r="E53" s="40"/>
      <c r="F53" s="25"/>
    </row>
    <row r="54" spans="1:6" ht="14.25">
      <c r="A54" s="16" t="s">
        <v>367</v>
      </c>
      <c r="B54" s="28" t="s">
        <v>91</v>
      </c>
      <c r="C54" s="40"/>
      <c r="D54" s="40"/>
      <c r="E54" s="40"/>
      <c r="F54" s="25"/>
    </row>
    <row r="55" spans="1:6" ht="14.25">
      <c r="A55" s="16" t="s">
        <v>368</v>
      </c>
      <c r="B55" s="28" t="s">
        <v>92</v>
      </c>
      <c r="C55" s="40"/>
      <c r="D55" s="40"/>
      <c r="E55" s="40"/>
      <c r="F55" s="25"/>
    </row>
    <row r="56" spans="1:6" ht="14.25">
      <c r="A56" s="12" t="s">
        <v>369</v>
      </c>
      <c r="B56" s="28" t="s">
        <v>93</v>
      </c>
      <c r="C56" s="40"/>
      <c r="D56" s="40"/>
      <c r="E56" s="40"/>
      <c r="F56" s="25"/>
    </row>
    <row r="57" spans="1:6" ht="14.25">
      <c r="A57" s="12" t="s">
        <v>370</v>
      </c>
      <c r="B57" s="28" t="s">
        <v>94</v>
      </c>
      <c r="C57" s="40"/>
      <c r="D57" s="40"/>
      <c r="E57" s="40"/>
      <c r="F57" s="25"/>
    </row>
    <row r="58" spans="1:6" ht="14.25">
      <c r="A58" s="12" t="s">
        <v>371</v>
      </c>
      <c r="B58" s="28" t="s">
        <v>95</v>
      </c>
      <c r="C58" s="40"/>
      <c r="D58" s="40"/>
      <c r="E58" s="40"/>
      <c r="F58" s="25"/>
    </row>
    <row r="59" spans="1:6" ht="14.25">
      <c r="A59" s="46" t="s">
        <v>338</v>
      </c>
      <c r="B59" s="49" t="s">
        <v>96</v>
      </c>
      <c r="C59" s="40"/>
      <c r="D59" s="40"/>
      <c r="E59" s="40"/>
      <c r="F59" s="25"/>
    </row>
    <row r="60" spans="1:6" ht="14.25">
      <c r="A60" s="11" t="s">
        <v>372</v>
      </c>
      <c r="B60" s="28" t="s">
        <v>97</v>
      </c>
      <c r="C60" s="40"/>
      <c r="D60" s="40"/>
      <c r="E60" s="40"/>
      <c r="F60" s="25"/>
    </row>
    <row r="61" spans="1:6" ht="14.25">
      <c r="A61" s="11" t="s">
        <v>98</v>
      </c>
      <c r="B61" s="28" t="s">
        <v>99</v>
      </c>
      <c r="C61" s="40"/>
      <c r="D61" s="40"/>
      <c r="E61" s="40"/>
      <c r="F61" s="25"/>
    </row>
    <row r="62" spans="1:6" ht="26.25">
      <c r="A62" s="11" t="s">
        <v>100</v>
      </c>
      <c r="B62" s="28" t="s">
        <v>101</v>
      </c>
      <c r="C62" s="40"/>
      <c r="D62" s="40"/>
      <c r="E62" s="40"/>
      <c r="F62" s="25"/>
    </row>
    <row r="63" spans="1:6" ht="26.25">
      <c r="A63" s="11" t="s">
        <v>339</v>
      </c>
      <c r="B63" s="28" t="s">
        <v>102</v>
      </c>
      <c r="C63" s="40"/>
      <c r="D63" s="40"/>
      <c r="E63" s="40"/>
      <c r="F63" s="25"/>
    </row>
    <row r="64" spans="1:6" ht="26.25">
      <c r="A64" s="11" t="s">
        <v>373</v>
      </c>
      <c r="B64" s="28" t="s">
        <v>103</v>
      </c>
      <c r="C64" s="40"/>
      <c r="D64" s="40"/>
      <c r="E64" s="40"/>
      <c r="F64" s="25"/>
    </row>
    <row r="65" spans="1:6" ht="14.25">
      <c r="A65" s="11" t="s">
        <v>341</v>
      </c>
      <c r="B65" s="28" t="s">
        <v>104</v>
      </c>
      <c r="C65" s="40"/>
      <c r="D65" s="40"/>
      <c r="E65" s="40"/>
      <c r="F65" s="25"/>
    </row>
    <row r="66" spans="1:6" ht="26.25">
      <c r="A66" s="11" t="s">
        <v>374</v>
      </c>
      <c r="B66" s="28" t="s">
        <v>105</v>
      </c>
      <c r="C66" s="40"/>
      <c r="D66" s="40"/>
      <c r="E66" s="40"/>
      <c r="F66" s="25"/>
    </row>
    <row r="67" spans="1:6" ht="26.25">
      <c r="A67" s="11" t="s">
        <v>375</v>
      </c>
      <c r="B67" s="28" t="s">
        <v>106</v>
      </c>
      <c r="C67" s="40"/>
      <c r="D67" s="40"/>
      <c r="E67" s="40"/>
      <c r="F67" s="25"/>
    </row>
    <row r="68" spans="1:6" ht="14.25">
      <c r="A68" s="11" t="s">
        <v>107</v>
      </c>
      <c r="B68" s="28" t="s">
        <v>108</v>
      </c>
      <c r="C68" s="40"/>
      <c r="D68" s="40"/>
      <c r="E68" s="40"/>
      <c r="F68" s="25"/>
    </row>
    <row r="69" spans="1:6" ht="14.25">
      <c r="A69" s="19" t="s">
        <v>109</v>
      </c>
      <c r="B69" s="28" t="s">
        <v>110</v>
      </c>
      <c r="C69" s="40"/>
      <c r="D69" s="40"/>
      <c r="E69" s="40"/>
      <c r="F69" s="25"/>
    </row>
    <row r="70" spans="1:6" ht="14.25">
      <c r="A70" s="11" t="s">
        <v>376</v>
      </c>
      <c r="B70" s="28" t="s">
        <v>111</v>
      </c>
      <c r="C70" s="40"/>
      <c r="D70" s="40"/>
      <c r="E70" s="40"/>
      <c r="F70" s="25"/>
    </row>
    <row r="71" spans="1:6" ht="14.25">
      <c r="A71" s="19" t="s">
        <v>552</v>
      </c>
      <c r="B71" s="28" t="s">
        <v>112</v>
      </c>
      <c r="C71" s="40"/>
      <c r="D71" s="40"/>
      <c r="E71" s="40"/>
      <c r="F71" s="25"/>
    </row>
    <row r="72" spans="1:6" ht="14.25">
      <c r="A72" s="19" t="s">
        <v>553</v>
      </c>
      <c r="B72" s="28" t="s">
        <v>112</v>
      </c>
      <c r="C72" s="40"/>
      <c r="D72" s="40"/>
      <c r="E72" s="40"/>
      <c r="F72" s="25"/>
    </row>
    <row r="73" spans="1:6" ht="14.25">
      <c r="A73" s="46" t="s">
        <v>344</v>
      </c>
      <c r="B73" s="49" t="s">
        <v>113</v>
      </c>
      <c r="C73" s="40"/>
      <c r="D73" s="40"/>
      <c r="E73" s="40"/>
      <c r="F73" s="25"/>
    </row>
    <row r="74" spans="1:6" ht="15">
      <c r="A74" s="53" t="s">
        <v>498</v>
      </c>
      <c r="B74" s="49"/>
      <c r="C74" s="40"/>
      <c r="D74" s="40"/>
      <c r="E74" s="40"/>
      <c r="F74" s="25"/>
    </row>
    <row r="75" spans="1:6" ht="14.25">
      <c r="A75" s="32" t="s">
        <v>114</v>
      </c>
      <c r="B75" s="28" t="s">
        <v>115</v>
      </c>
      <c r="C75" s="40"/>
      <c r="D75" s="40"/>
      <c r="E75" s="40"/>
      <c r="F75" s="25"/>
    </row>
    <row r="76" spans="1:6" ht="14.25">
      <c r="A76" s="32" t="s">
        <v>377</v>
      </c>
      <c r="B76" s="28" t="s">
        <v>116</v>
      </c>
      <c r="C76" s="40"/>
      <c r="D76" s="40"/>
      <c r="E76" s="40"/>
      <c r="F76" s="25"/>
    </row>
    <row r="77" spans="1:6" ht="14.25">
      <c r="A77" s="32" t="s">
        <v>117</v>
      </c>
      <c r="B77" s="28" t="s">
        <v>118</v>
      </c>
      <c r="C77" s="40"/>
      <c r="D77" s="40"/>
      <c r="E77" s="40"/>
      <c r="F77" s="25"/>
    </row>
    <row r="78" spans="1:6" ht="14.25">
      <c r="A78" s="32" t="s">
        <v>119</v>
      </c>
      <c r="B78" s="28" t="s">
        <v>120</v>
      </c>
      <c r="C78" s="40"/>
      <c r="D78" s="40"/>
      <c r="E78" s="40"/>
      <c r="F78" s="25"/>
    </row>
    <row r="79" spans="1:6" ht="14.25">
      <c r="A79" s="5" t="s">
        <v>121</v>
      </c>
      <c r="B79" s="28" t="s">
        <v>122</v>
      </c>
      <c r="C79" s="40"/>
      <c r="D79" s="40"/>
      <c r="E79" s="40"/>
      <c r="F79" s="25"/>
    </row>
    <row r="80" spans="1:6" ht="14.25">
      <c r="A80" s="5" t="s">
        <v>123</v>
      </c>
      <c r="B80" s="28" t="s">
        <v>124</v>
      </c>
      <c r="C80" s="40"/>
      <c r="D80" s="40"/>
      <c r="E80" s="40"/>
      <c r="F80" s="25"/>
    </row>
    <row r="81" spans="1:6" ht="14.25">
      <c r="A81" s="5" t="s">
        <v>125</v>
      </c>
      <c r="B81" s="28" t="s">
        <v>126</v>
      </c>
      <c r="C81" s="40"/>
      <c r="D81" s="40"/>
      <c r="E81" s="40"/>
      <c r="F81" s="25"/>
    </row>
    <row r="82" spans="1:6" ht="14.25">
      <c r="A82" s="47" t="s">
        <v>346</v>
      </c>
      <c r="B82" s="49" t="s">
        <v>127</v>
      </c>
      <c r="C82" s="40"/>
      <c r="D82" s="40"/>
      <c r="E82" s="40"/>
      <c r="F82" s="25"/>
    </row>
    <row r="83" spans="1:6" ht="14.25">
      <c r="A83" s="12" t="s">
        <v>128</v>
      </c>
      <c r="B83" s="28" t="s">
        <v>129</v>
      </c>
      <c r="C83" s="40"/>
      <c r="D83" s="40"/>
      <c r="E83" s="40"/>
      <c r="F83" s="25"/>
    </row>
    <row r="84" spans="1:6" ht="14.25">
      <c r="A84" s="12" t="s">
        <v>130</v>
      </c>
      <c r="B84" s="28" t="s">
        <v>131</v>
      </c>
      <c r="C84" s="40"/>
      <c r="D84" s="40"/>
      <c r="E84" s="40"/>
      <c r="F84" s="25"/>
    </row>
    <row r="85" spans="1:6" ht="14.25">
      <c r="A85" s="12" t="s">
        <v>132</v>
      </c>
      <c r="B85" s="28" t="s">
        <v>133</v>
      </c>
      <c r="C85" s="40"/>
      <c r="D85" s="40"/>
      <c r="E85" s="40"/>
      <c r="F85" s="25"/>
    </row>
    <row r="86" spans="1:6" ht="14.25">
      <c r="A86" s="12" t="s">
        <v>134</v>
      </c>
      <c r="B86" s="28" t="s">
        <v>135</v>
      </c>
      <c r="C86" s="40"/>
      <c r="D86" s="40"/>
      <c r="E86" s="40"/>
      <c r="F86" s="25"/>
    </row>
    <row r="87" spans="1:6" ht="14.25">
      <c r="A87" s="46" t="s">
        <v>347</v>
      </c>
      <c r="B87" s="49" t="s">
        <v>136</v>
      </c>
      <c r="C87" s="40"/>
      <c r="D87" s="40"/>
      <c r="E87" s="40"/>
      <c r="F87" s="25"/>
    </row>
    <row r="88" spans="1:6" ht="26.25">
      <c r="A88" s="12" t="s">
        <v>137</v>
      </c>
      <c r="B88" s="28" t="s">
        <v>138</v>
      </c>
      <c r="C88" s="40"/>
      <c r="D88" s="40"/>
      <c r="E88" s="40"/>
      <c r="F88" s="25"/>
    </row>
    <row r="89" spans="1:6" ht="26.25">
      <c r="A89" s="12" t="s">
        <v>378</v>
      </c>
      <c r="B89" s="28" t="s">
        <v>139</v>
      </c>
      <c r="C89" s="40"/>
      <c r="D89" s="40"/>
      <c r="E89" s="40"/>
      <c r="F89" s="25"/>
    </row>
    <row r="90" spans="1:6" ht="26.25">
      <c r="A90" s="12" t="s">
        <v>379</v>
      </c>
      <c r="B90" s="28" t="s">
        <v>140</v>
      </c>
      <c r="C90" s="40"/>
      <c r="D90" s="40"/>
      <c r="E90" s="40"/>
      <c r="F90" s="25"/>
    </row>
    <row r="91" spans="1:6" ht="14.25">
      <c r="A91" s="12" t="s">
        <v>380</v>
      </c>
      <c r="B91" s="28" t="s">
        <v>141</v>
      </c>
      <c r="C91" s="40"/>
      <c r="D91" s="40"/>
      <c r="E91" s="40"/>
      <c r="F91" s="25"/>
    </row>
    <row r="92" spans="1:6" ht="26.25">
      <c r="A92" s="12" t="s">
        <v>381</v>
      </c>
      <c r="B92" s="28" t="s">
        <v>142</v>
      </c>
      <c r="C92" s="40"/>
      <c r="D92" s="40"/>
      <c r="E92" s="40"/>
      <c r="F92" s="25"/>
    </row>
    <row r="93" spans="1:6" ht="26.25">
      <c r="A93" s="12" t="s">
        <v>382</v>
      </c>
      <c r="B93" s="28" t="s">
        <v>143</v>
      </c>
      <c r="C93" s="40"/>
      <c r="D93" s="40"/>
      <c r="E93" s="40"/>
      <c r="F93" s="25"/>
    </row>
    <row r="94" spans="1:6" ht="14.25">
      <c r="A94" s="12" t="s">
        <v>144</v>
      </c>
      <c r="B94" s="28" t="s">
        <v>145</v>
      </c>
      <c r="C94" s="40"/>
      <c r="D94" s="40"/>
      <c r="E94" s="40"/>
      <c r="F94" s="25"/>
    </row>
    <row r="95" spans="1:6" ht="14.25">
      <c r="A95" s="12" t="s">
        <v>383</v>
      </c>
      <c r="B95" s="28" t="s">
        <v>146</v>
      </c>
      <c r="C95" s="40"/>
      <c r="D95" s="40"/>
      <c r="E95" s="40"/>
      <c r="F95" s="25"/>
    </row>
    <row r="96" spans="1:6" ht="14.25">
      <c r="A96" s="46" t="s">
        <v>348</v>
      </c>
      <c r="B96" s="49" t="s">
        <v>147</v>
      </c>
      <c r="C96" s="40"/>
      <c r="D96" s="40"/>
      <c r="E96" s="40"/>
      <c r="F96" s="25"/>
    </row>
    <row r="97" spans="1:6" ht="15">
      <c r="A97" s="53" t="s">
        <v>497</v>
      </c>
      <c r="B97" s="49"/>
      <c r="C97" s="40"/>
      <c r="D97" s="40"/>
      <c r="E97" s="40"/>
      <c r="F97" s="25"/>
    </row>
    <row r="98" spans="1:6" ht="15">
      <c r="A98" s="33" t="s">
        <v>391</v>
      </c>
      <c r="B98" s="34" t="s">
        <v>148</v>
      </c>
      <c r="C98" s="40"/>
      <c r="D98" s="40"/>
      <c r="E98" s="40"/>
      <c r="F98" s="25"/>
    </row>
    <row r="99" spans="1:25" ht="14.25">
      <c r="A99" s="12" t="s">
        <v>384</v>
      </c>
      <c r="B99" s="4" t="s">
        <v>149</v>
      </c>
      <c r="C99" s="12"/>
      <c r="D99" s="12"/>
      <c r="E99" s="12"/>
      <c r="F99" s="6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4.25">
      <c r="A101" s="12" t="s">
        <v>385</v>
      </c>
      <c r="B101" s="4" t="s">
        <v>152</v>
      </c>
      <c r="C101" s="12"/>
      <c r="D101" s="12"/>
      <c r="E101" s="12"/>
      <c r="F101" s="6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4.25">
      <c r="A102" s="14" t="s">
        <v>353</v>
      </c>
      <c r="B102" s="6" t="s">
        <v>153</v>
      </c>
      <c r="C102" s="14"/>
      <c r="D102" s="14"/>
      <c r="E102" s="14"/>
      <c r="F102" s="6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4.25">
      <c r="A103" s="35" t="s">
        <v>386</v>
      </c>
      <c r="B103" s="4" t="s">
        <v>154</v>
      </c>
      <c r="C103" s="35"/>
      <c r="D103" s="35"/>
      <c r="E103" s="35"/>
      <c r="F103" s="70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4.25">
      <c r="A104" s="35" t="s">
        <v>356</v>
      </c>
      <c r="B104" s="4" t="s">
        <v>155</v>
      </c>
      <c r="C104" s="35"/>
      <c r="D104" s="35"/>
      <c r="E104" s="35"/>
      <c r="F104" s="70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4.25">
      <c r="A106" s="12" t="s">
        <v>387</v>
      </c>
      <c r="B106" s="4" t="s">
        <v>158</v>
      </c>
      <c r="C106" s="12"/>
      <c r="D106" s="12"/>
      <c r="E106" s="12"/>
      <c r="F106" s="6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4.25">
      <c r="A107" s="13" t="s">
        <v>354</v>
      </c>
      <c r="B107" s="6" t="s">
        <v>159</v>
      </c>
      <c r="C107" s="13"/>
      <c r="D107" s="13"/>
      <c r="E107" s="13"/>
      <c r="F107" s="7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4.25">
      <c r="A108" s="35" t="s">
        <v>160</v>
      </c>
      <c r="B108" s="4" t="s">
        <v>161</v>
      </c>
      <c r="C108" s="35"/>
      <c r="D108" s="35"/>
      <c r="E108" s="35"/>
      <c r="F108" s="70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4.25">
      <c r="A109" s="35" t="s">
        <v>162</v>
      </c>
      <c r="B109" s="4" t="s">
        <v>163</v>
      </c>
      <c r="C109" s="35"/>
      <c r="D109" s="35"/>
      <c r="E109" s="35"/>
      <c r="F109" s="70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4.25">
      <c r="A110" s="13" t="s">
        <v>164</v>
      </c>
      <c r="B110" s="6" t="s">
        <v>165</v>
      </c>
      <c r="C110" s="35"/>
      <c r="D110" s="35"/>
      <c r="E110" s="35"/>
      <c r="F110" s="70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4.25">
      <c r="A111" s="35" t="s">
        <v>166</v>
      </c>
      <c r="B111" s="4" t="s">
        <v>167</v>
      </c>
      <c r="C111" s="35"/>
      <c r="D111" s="35"/>
      <c r="E111" s="35"/>
      <c r="F111" s="70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4.25">
      <c r="A112" s="35" t="s">
        <v>168</v>
      </c>
      <c r="B112" s="4" t="s">
        <v>169</v>
      </c>
      <c r="C112" s="35"/>
      <c r="D112" s="35"/>
      <c r="E112" s="35"/>
      <c r="F112" s="70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4.25">
      <c r="A113" s="35" t="s">
        <v>170</v>
      </c>
      <c r="B113" s="4" t="s">
        <v>171</v>
      </c>
      <c r="C113" s="35"/>
      <c r="D113" s="35"/>
      <c r="E113" s="35"/>
      <c r="F113" s="70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4.25">
      <c r="A114" s="36" t="s">
        <v>355</v>
      </c>
      <c r="B114" s="37" t="s">
        <v>172</v>
      </c>
      <c r="C114" s="13"/>
      <c r="D114" s="13"/>
      <c r="E114" s="13"/>
      <c r="F114" s="7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4.25">
      <c r="A115" s="35" t="s">
        <v>173</v>
      </c>
      <c r="B115" s="4" t="s">
        <v>174</v>
      </c>
      <c r="C115" s="35"/>
      <c r="D115" s="35"/>
      <c r="E115" s="35"/>
      <c r="F115" s="70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4.25">
      <c r="A117" s="35" t="s">
        <v>388</v>
      </c>
      <c r="B117" s="4" t="s">
        <v>177</v>
      </c>
      <c r="C117" s="35"/>
      <c r="D117" s="35"/>
      <c r="E117" s="35"/>
      <c r="F117" s="70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4.25">
      <c r="A118" s="35" t="s">
        <v>357</v>
      </c>
      <c r="B118" s="4" t="s">
        <v>178</v>
      </c>
      <c r="C118" s="35"/>
      <c r="D118" s="35"/>
      <c r="E118" s="35"/>
      <c r="F118" s="70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4.25">
      <c r="A119" s="36" t="s">
        <v>358</v>
      </c>
      <c r="B119" s="37" t="s">
        <v>179</v>
      </c>
      <c r="C119" s="13"/>
      <c r="D119" s="13"/>
      <c r="E119" s="13"/>
      <c r="F119" s="71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">
      <c r="A121" s="38" t="s">
        <v>392</v>
      </c>
      <c r="B121" s="39" t="s">
        <v>182</v>
      </c>
      <c r="C121" s="13"/>
      <c r="D121" s="13"/>
      <c r="E121" s="13"/>
      <c r="F121" s="71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">
      <c r="A122" s="42" t="s">
        <v>428</v>
      </c>
      <c r="B122" s="43"/>
      <c r="C122" s="40"/>
      <c r="D122" s="40"/>
      <c r="E122" s="40"/>
      <c r="F122" s="2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4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4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4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4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4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4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4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4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4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4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4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4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4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4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4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4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4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4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4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4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4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4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4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4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4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4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4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4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4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4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4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59" t="s">
        <v>568</v>
      </c>
      <c r="B1" s="161"/>
      <c r="C1" s="161"/>
      <c r="D1" s="161"/>
      <c r="E1" s="161"/>
      <c r="F1" s="162"/>
    </row>
    <row r="2" spans="1:6" ht="21.75" customHeight="1">
      <c r="A2" s="160" t="s">
        <v>468</v>
      </c>
      <c r="B2" s="161"/>
      <c r="C2" s="161"/>
      <c r="D2" s="161"/>
      <c r="E2" s="161"/>
      <c r="F2" s="162"/>
    </row>
    <row r="3" ht="18">
      <c r="A3" s="45"/>
    </row>
    <row r="4" ht="14.25">
      <c r="A4" s="3"/>
    </row>
    <row r="5" spans="1:6" ht="79.5">
      <c r="A5" s="1" t="s">
        <v>11</v>
      </c>
      <c r="B5" s="2" t="s">
        <v>12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4.25">
      <c r="A6" s="26" t="s">
        <v>13</v>
      </c>
      <c r="B6" s="27" t="s">
        <v>14</v>
      </c>
      <c r="C6" s="40"/>
      <c r="D6" s="40"/>
      <c r="E6" s="40"/>
      <c r="F6" s="25"/>
    </row>
    <row r="7" spans="1:6" ht="14.25">
      <c r="A7" s="26" t="s">
        <v>15</v>
      </c>
      <c r="B7" s="28" t="s">
        <v>16</v>
      </c>
      <c r="C7" s="40"/>
      <c r="D7" s="40"/>
      <c r="E7" s="40"/>
      <c r="F7" s="25"/>
    </row>
    <row r="8" spans="1:6" ht="14.25">
      <c r="A8" s="26" t="s">
        <v>17</v>
      </c>
      <c r="B8" s="28" t="s">
        <v>18</v>
      </c>
      <c r="C8" s="40"/>
      <c r="D8" s="40"/>
      <c r="E8" s="40"/>
      <c r="F8" s="25"/>
    </row>
    <row r="9" spans="1:6" ht="14.25">
      <c r="A9" s="29" t="s">
        <v>19</v>
      </c>
      <c r="B9" s="28" t="s">
        <v>20</v>
      </c>
      <c r="C9" s="40"/>
      <c r="D9" s="40"/>
      <c r="E9" s="40"/>
      <c r="F9" s="25"/>
    </row>
    <row r="10" spans="1:6" ht="14.25">
      <c r="A10" s="29" t="s">
        <v>21</v>
      </c>
      <c r="B10" s="28" t="s">
        <v>22</v>
      </c>
      <c r="C10" s="40"/>
      <c r="D10" s="40"/>
      <c r="E10" s="40"/>
      <c r="F10" s="25"/>
    </row>
    <row r="11" spans="1:6" ht="14.25">
      <c r="A11" s="29" t="s">
        <v>23</v>
      </c>
      <c r="B11" s="28" t="s">
        <v>24</v>
      </c>
      <c r="C11" s="40"/>
      <c r="D11" s="40"/>
      <c r="E11" s="40"/>
      <c r="F11" s="25"/>
    </row>
    <row r="12" spans="1:6" ht="14.25">
      <c r="A12" s="29" t="s">
        <v>25</v>
      </c>
      <c r="B12" s="28" t="s">
        <v>26</v>
      </c>
      <c r="C12" s="40"/>
      <c r="D12" s="40"/>
      <c r="E12" s="40"/>
      <c r="F12" s="25"/>
    </row>
    <row r="13" spans="1:6" ht="14.25">
      <c r="A13" s="29" t="s">
        <v>27</v>
      </c>
      <c r="B13" s="28" t="s">
        <v>28</v>
      </c>
      <c r="C13" s="40"/>
      <c r="D13" s="40"/>
      <c r="E13" s="40"/>
      <c r="F13" s="25"/>
    </row>
    <row r="14" spans="1:6" ht="14.25">
      <c r="A14" s="4" t="s">
        <v>29</v>
      </c>
      <c r="B14" s="28" t="s">
        <v>30</v>
      </c>
      <c r="C14" s="40"/>
      <c r="D14" s="40"/>
      <c r="E14" s="40"/>
      <c r="F14" s="25"/>
    </row>
    <row r="15" spans="1:6" ht="14.25">
      <c r="A15" s="4" t="s">
        <v>31</v>
      </c>
      <c r="B15" s="28" t="s">
        <v>32</v>
      </c>
      <c r="C15" s="40"/>
      <c r="D15" s="40"/>
      <c r="E15" s="40"/>
      <c r="F15" s="25"/>
    </row>
    <row r="16" spans="1:6" ht="14.25">
      <c r="A16" s="4" t="s">
        <v>33</v>
      </c>
      <c r="B16" s="28" t="s">
        <v>34</v>
      </c>
      <c r="C16" s="40"/>
      <c r="D16" s="40"/>
      <c r="E16" s="40"/>
      <c r="F16" s="25"/>
    </row>
    <row r="17" spans="1:6" ht="14.25">
      <c r="A17" s="4" t="s">
        <v>35</v>
      </c>
      <c r="B17" s="28" t="s">
        <v>36</v>
      </c>
      <c r="C17" s="40"/>
      <c r="D17" s="40"/>
      <c r="E17" s="40"/>
      <c r="F17" s="25"/>
    </row>
    <row r="18" spans="1:6" ht="14.25">
      <c r="A18" s="4" t="s">
        <v>359</v>
      </c>
      <c r="B18" s="28" t="s">
        <v>37</v>
      </c>
      <c r="C18" s="40"/>
      <c r="D18" s="40"/>
      <c r="E18" s="40"/>
      <c r="F18" s="25"/>
    </row>
    <row r="19" spans="1:6" ht="14.25">
      <c r="A19" s="30" t="s">
        <v>302</v>
      </c>
      <c r="B19" s="31" t="s">
        <v>38</v>
      </c>
      <c r="C19" s="40"/>
      <c r="D19" s="40"/>
      <c r="E19" s="40"/>
      <c r="F19" s="25"/>
    </row>
    <row r="20" spans="1:6" ht="14.25">
      <c r="A20" s="4" t="s">
        <v>39</v>
      </c>
      <c r="B20" s="28" t="s">
        <v>40</v>
      </c>
      <c r="C20" s="40"/>
      <c r="D20" s="40"/>
      <c r="E20" s="40"/>
      <c r="F20" s="25"/>
    </row>
    <row r="21" spans="1:6" ht="26.25">
      <c r="A21" s="4" t="s">
        <v>41</v>
      </c>
      <c r="B21" s="28" t="s">
        <v>42</v>
      </c>
      <c r="C21" s="40"/>
      <c r="D21" s="40"/>
      <c r="E21" s="40"/>
      <c r="F21" s="25"/>
    </row>
    <row r="22" spans="1:6" ht="14.25">
      <c r="A22" s="5" t="s">
        <v>43</v>
      </c>
      <c r="B22" s="28" t="s">
        <v>44</v>
      </c>
      <c r="C22" s="40"/>
      <c r="D22" s="40"/>
      <c r="E22" s="40"/>
      <c r="F22" s="25"/>
    </row>
    <row r="23" spans="1:6" ht="14.25">
      <c r="A23" s="6" t="s">
        <v>303</v>
      </c>
      <c r="B23" s="31" t="s">
        <v>45</v>
      </c>
      <c r="C23" s="40"/>
      <c r="D23" s="40"/>
      <c r="E23" s="40"/>
      <c r="F23" s="25"/>
    </row>
    <row r="24" spans="1:6" ht="14.25">
      <c r="A24" s="48" t="s">
        <v>389</v>
      </c>
      <c r="B24" s="49" t="s">
        <v>46</v>
      </c>
      <c r="C24" s="40"/>
      <c r="D24" s="40"/>
      <c r="E24" s="40"/>
      <c r="F24" s="25"/>
    </row>
    <row r="25" spans="1:6" ht="14.25">
      <c r="A25" s="37" t="s">
        <v>360</v>
      </c>
      <c r="B25" s="49" t="s">
        <v>47</v>
      </c>
      <c r="C25" s="40"/>
      <c r="D25" s="40"/>
      <c r="E25" s="40"/>
      <c r="F25" s="25"/>
    </row>
    <row r="26" spans="1:6" ht="14.25">
      <c r="A26" s="4" t="s">
        <v>48</v>
      </c>
      <c r="B26" s="28" t="s">
        <v>49</v>
      </c>
      <c r="C26" s="40"/>
      <c r="D26" s="40"/>
      <c r="E26" s="40"/>
      <c r="F26" s="25"/>
    </row>
    <row r="27" spans="1:6" ht="14.25">
      <c r="A27" s="4" t="s">
        <v>50</v>
      </c>
      <c r="B27" s="28" t="s">
        <v>51</v>
      </c>
      <c r="C27" s="40"/>
      <c r="D27" s="40"/>
      <c r="E27" s="40"/>
      <c r="F27" s="25"/>
    </row>
    <row r="28" spans="1:6" ht="14.25">
      <c r="A28" s="4" t="s">
        <v>52</v>
      </c>
      <c r="B28" s="28" t="s">
        <v>53</v>
      </c>
      <c r="C28" s="40"/>
      <c r="D28" s="40"/>
      <c r="E28" s="40"/>
      <c r="F28" s="25"/>
    </row>
    <row r="29" spans="1:6" ht="14.25">
      <c r="A29" s="6" t="s">
        <v>304</v>
      </c>
      <c r="B29" s="31" t="s">
        <v>54</v>
      </c>
      <c r="C29" s="40"/>
      <c r="D29" s="40"/>
      <c r="E29" s="40"/>
      <c r="F29" s="25"/>
    </row>
    <row r="30" spans="1:6" ht="14.25">
      <c r="A30" s="4" t="s">
        <v>55</v>
      </c>
      <c r="B30" s="28" t="s">
        <v>56</v>
      </c>
      <c r="C30" s="40"/>
      <c r="D30" s="40"/>
      <c r="E30" s="40"/>
      <c r="F30" s="25"/>
    </row>
    <row r="31" spans="1:6" ht="14.25">
      <c r="A31" s="4" t="s">
        <v>57</v>
      </c>
      <c r="B31" s="28" t="s">
        <v>58</v>
      </c>
      <c r="C31" s="40"/>
      <c r="D31" s="40"/>
      <c r="E31" s="40"/>
      <c r="F31" s="25"/>
    </row>
    <row r="32" spans="1:6" ht="15" customHeight="1">
      <c r="A32" s="6" t="s">
        <v>390</v>
      </c>
      <c r="B32" s="31" t="s">
        <v>59</v>
      </c>
      <c r="C32" s="40"/>
      <c r="D32" s="40"/>
      <c r="E32" s="40"/>
      <c r="F32" s="25"/>
    </row>
    <row r="33" spans="1:6" ht="14.25">
      <c r="A33" s="4" t="s">
        <v>60</v>
      </c>
      <c r="B33" s="28" t="s">
        <v>61</v>
      </c>
      <c r="C33" s="40"/>
      <c r="D33" s="40"/>
      <c r="E33" s="40"/>
      <c r="F33" s="25"/>
    </row>
    <row r="34" spans="1:6" ht="14.25">
      <c r="A34" s="4" t="s">
        <v>62</v>
      </c>
      <c r="B34" s="28" t="s">
        <v>63</v>
      </c>
      <c r="C34" s="40"/>
      <c r="D34" s="40"/>
      <c r="E34" s="40"/>
      <c r="F34" s="25"/>
    </row>
    <row r="35" spans="1:6" ht="14.25">
      <c r="A35" s="4" t="s">
        <v>361</v>
      </c>
      <c r="B35" s="28" t="s">
        <v>64</v>
      </c>
      <c r="C35" s="40"/>
      <c r="D35" s="40"/>
      <c r="E35" s="40"/>
      <c r="F35" s="25"/>
    </row>
    <row r="36" spans="1:6" ht="14.25">
      <c r="A36" s="4" t="s">
        <v>65</v>
      </c>
      <c r="B36" s="28" t="s">
        <v>66</v>
      </c>
      <c r="C36" s="40"/>
      <c r="D36" s="40"/>
      <c r="E36" s="40"/>
      <c r="F36" s="25"/>
    </row>
    <row r="37" spans="1:6" ht="14.25">
      <c r="A37" s="9" t="s">
        <v>362</v>
      </c>
      <c r="B37" s="28" t="s">
        <v>67</v>
      </c>
      <c r="C37" s="40"/>
      <c r="D37" s="40"/>
      <c r="E37" s="40"/>
      <c r="F37" s="25"/>
    </row>
    <row r="38" spans="1:6" ht="14.25">
      <c r="A38" s="5" t="s">
        <v>68</v>
      </c>
      <c r="B38" s="28" t="s">
        <v>69</v>
      </c>
      <c r="C38" s="40"/>
      <c r="D38" s="40"/>
      <c r="E38" s="40"/>
      <c r="F38" s="25"/>
    </row>
    <row r="39" spans="1:6" ht="14.25">
      <c r="A39" s="4" t="s">
        <v>363</v>
      </c>
      <c r="B39" s="28" t="s">
        <v>70</v>
      </c>
      <c r="C39" s="40"/>
      <c r="D39" s="40"/>
      <c r="E39" s="40"/>
      <c r="F39" s="25"/>
    </row>
    <row r="40" spans="1:6" ht="14.25">
      <c r="A40" s="6" t="s">
        <v>305</v>
      </c>
      <c r="B40" s="31" t="s">
        <v>71</v>
      </c>
      <c r="C40" s="40"/>
      <c r="D40" s="40"/>
      <c r="E40" s="40"/>
      <c r="F40" s="25"/>
    </row>
    <row r="41" spans="1:6" ht="14.25">
      <c r="A41" s="4" t="s">
        <v>72</v>
      </c>
      <c r="B41" s="28" t="s">
        <v>73</v>
      </c>
      <c r="C41" s="40"/>
      <c r="D41" s="40"/>
      <c r="E41" s="40"/>
      <c r="F41" s="25"/>
    </row>
    <row r="42" spans="1:6" ht="14.25">
      <c r="A42" s="4" t="s">
        <v>74</v>
      </c>
      <c r="B42" s="28" t="s">
        <v>75</v>
      </c>
      <c r="C42" s="40"/>
      <c r="D42" s="40"/>
      <c r="E42" s="40"/>
      <c r="F42" s="25"/>
    </row>
    <row r="43" spans="1:6" ht="14.25">
      <c r="A43" s="6" t="s">
        <v>306</v>
      </c>
      <c r="B43" s="31" t="s">
        <v>76</v>
      </c>
      <c r="C43" s="40"/>
      <c r="D43" s="40"/>
      <c r="E43" s="40"/>
      <c r="F43" s="25"/>
    </row>
    <row r="44" spans="1:6" ht="14.25">
      <c r="A44" s="4" t="s">
        <v>77</v>
      </c>
      <c r="B44" s="28" t="s">
        <v>78</v>
      </c>
      <c r="C44" s="40"/>
      <c r="D44" s="40"/>
      <c r="E44" s="40"/>
      <c r="F44" s="25"/>
    </row>
    <row r="45" spans="1:6" ht="14.25">
      <c r="A45" s="4" t="s">
        <v>79</v>
      </c>
      <c r="B45" s="28" t="s">
        <v>80</v>
      </c>
      <c r="C45" s="40"/>
      <c r="D45" s="40"/>
      <c r="E45" s="40"/>
      <c r="F45" s="25"/>
    </row>
    <row r="46" spans="1:6" ht="14.25">
      <c r="A46" s="4" t="s">
        <v>364</v>
      </c>
      <c r="B46" s="28" t="s">
        <v>81</v>
      </c>
      <c r="C46" s="40"/>
      <c r="D46" s="40"/>
      <c r="E46" s="40"/>
      <c r="F46" s="25"/>
    </row>
    <row r="47" spans="1:6" ht="14.25">
      <c r="A47" s="4" t="s">
        <v>365</v>
      </c>
      <c r="B47" s="28" t="s">
        <v>82</v>
      </c>
      <c r="C47" s="40"/>
      <c r="D47" s="40"/>
      <c r="E47" s="40"/>
      <c r="F47" s="25"/>
    </row>
    <row r="48" spans="1:6" ht="14.25">
      <c r="A48" s="4" t="s">
        <v>83</v>
      </c>
      <c r="B48" s="28" t="s">
        <v>84</v>
      </c>
      <c r="C48" s="40"/>
      <c r="D48" s="40"/>
      <c r="E48" s="40"/>
      <c r="F48" s="25"/>
    </row>
    <row r="49" spans="1:6" ht="14.25">
      <c r="A49" s="6" t="s">
        <v>307</v>
      </c>
      <c r="B49" s="31" t="s">
        <v>85</v>
      </c>
      <c r="C49" s="40"/>
      <c r="D49" s="40"/>
      <c r="E49" s="40"/>
      <c r="F49" s="25"/>
    </row>
    <row r="50" spans="1:6" ht="14.25">
      <c r="A50" s="37" t="s">
        <v>308</v>
      </c>
      <c r="B50" s="49" t="s">
        <v>86</v>
      </c>
      <c r="C50" s="40"/>
      <c r="D50" s="40"/>
      <c r="E50" s="40"/>
      <c r="F50" s="25"/>
    </row>
    <row r="51" spans="1:6" ht="14.25">
      <c r="A51" s="12" t="s">
        <v>87</v>
      </c>
      <c r="B51" s="28" t="s">
        <v>88</v>
      </c>
      <c r="C51" s="40"/>
      <c r="D51" s="40"/>
      <c r="E51" s="40"/>
      <c r="F51" s="25"/>
    </row>
    <row r="52" spans="1:6" ht="14.25">
      <c r="A52" s="12" t="s">
        <v>309</v>
      </c>
      <c r="B52" s="28" t="s">
        <v>89</v>
      </c>
      <c r="C52" s="40"/>
      <c r="D52" s="40"/>
      <c r="E52" s="40"/>
      <c r="F52" s="25"/>
    </row>
    <row r="53" spans="1:6" ht="14.25">
      <c r="A53" s="16" t="s">
        <v>366</v>
      </c>
      <c r="B53" s="28" t="s">
        <v>90</v>
      </c>
      <c r="C53" s="40"/>
      <c r="D53" s="40"/>
      <c r="E53" s="40"/>
      <c r="F53" s="25"/>
    </row>
    <row r="54" spans="1:6" ht="14.25">
      <c r="A54" s="16" t="s">
        <v>367</v>
      </c>
      <c r="B54" s="28" t="s">
        <v>91</v>
      </c>
      <c r="C54" s="40"/>
      <c r="D54" s="40"/>
      <c r="E54" s="40"/>
      <c r="F54" s="25"/>
    </row>
    <row r="55" spans="1:6" ht="14.25">
      <c r="A55" s="16" t="s">
        <v>368</v>
      </c>
      <c r="B55" s="28" t="s">
        <v>92</v>
      </c>
      <c r="C55" s="40"/>
      <c r="D55" s="40"/>
      <c r="E55" s="40"/>
      <c r="F55" s="25"/>
    </row>
    <row r="56" spans="1:6" ht="14.25">
      <c r="A56" s="12" t="s">
        <v>369</v>
      </c>
      <c r="B56" s="28" t="s">
        <v>93</v>
      </c>
      <c r="C56" s="40"/>
      <c r="D56" s="40"/>
      <c r="E56" s="40"/>
      <c r="F56" s="25"/>
    </row>
    <row r="57" spans="1:6" ht="14.25">
      <c r="A57" s="12" t="s">
        <v>370</v>
      </c>
      <c r="B57" s="28" t="s">
        <v>94</v>
      </c>
      <c r="C57" s="40"/>
      <c r="D57" s="40"/>
      <c r="E57" s="40"/>
      <c r="F57" s="25"/>
    </row>
    <row r="58" spans="1:6" ht="14.25">
      <c r="A58" s="12" t="s">
        <v>371</v>
      </c>
      <c r="B58" s="28" t="s">
        <v>95</v>
      </c>
      <c r="C58" s="40"/>
      <c r="D58" s="40"/>
      <c r="E58" s="40"/>
      <c r="F58" s="25"/>
    </row>
    <row r="59" spans="1:6" ht="14.25">
      <c r="A59" s="46" t="s">
        <v>338</v>
      </c>
      <c r="B59" s="49" t="s">
        <v>96</v>
      </c>
      <c r="C59" s="40"/>
      <c r="D59" s="40"/>
      <c r="E59" s="40"/>
      <c r="F59" s="25"/>
    </row>
    <row r="60" spans="1:6" ht="14.25">
      <c r="A60" s="11" t="s">
        <v>372</v>
      </c>
      <c r="B60" s="28" t="s">
        <v>97</v>
      </c>
      <c r="C60" s="40"/>
      <c r="D60" s="40"/>
      <c r="E60" s="40"/>
      <c r="F60" s="25"/>
    </row>
    <row r="61" spans="1:6" ht="14.25">
      <c r="A61" s="11" t="s">
        <v>98</v>
      </c>
      <c r="B61" s="28" t="s">
        <v>99</v>
      </c>
      <c r="C61" s="40"/>
      <c r="D61" s="40"/>
      <c r="E61" s="40"/>
      <c r="F61" s="25"/>
    </row>
    <row r="62" spans="1:6" ht="26.25">
      <c r="A62" s="11" t="s">
        <v>100</v>
      </c>
      <c r="B62" s="28" t="s">
        <v>101</v>
      </c>
      <c r="C62" s="40"/>
      <c r="D62" s="40"/>
      <c r="E62" s="40"/>
      <c r="F62" s="25"/>
    </row>
    <row r="63" spans="1:6" ht="26.25">
      <c r="A63" s="11" t="s">
        <v>339</v>
      </c>
      <c r="B63" s="28" t="s">
        <v>102</v>
      </c>
      <c r="C63" s="40"/>
      <c r="D63" s="40"/>
      <c r="E63" s="40"/>
      <c r="F63" s="25"/>
    </row>
    <row r="64" spans="1:6" ht="26.25">
      <c r="A64" s="11" t="s">
        <v>373</v>
      </c>
      <c r="B64" s="28" t="s">
        <v>103</v>
      </c>
      <c r="C64" s="40"/>
      <c r="D64" s="40"/>
      <c r="E64" s="40"/>
      <c r="F64" s="25"/>
    </row>
    <row r="65" spans="1:6" ht="14.25">
      <c r="A65" s="11" t="s">
        <v>341</v>
      </c>
      <c r="B65" s="28" t="s">
        <v>104</v>
      </c>
      <c r="C65" s="40"/>
      <c r="D65" s="40"/>
      <c r="E65" s="40"/>
      <c r="F65" s="25"/>
    </row>
    <row r="66" spans="1:6" ht="26.25">
      <c r="A66" s="11" t="s">
        <v>374</v>
      </c>
      <c r="B66" s="28" t="s">
        <v>105</v>
      </c>
      <c r="C66" s="40"/>
      <c r="D66" s="40"/>
      <c r="E66" s="40"/>
      <c r="F66" s="25"/>
    </row>
    <row r="67" spans="1:6" ht="26.25">
      <c r="A67" s="11" t="s">
        <v>375</v>
      </c>
      <c r="B67" s="28" t="s">
        <v>106</v>
      </c>
      <c r="C67" s="40"/>
      <c r="D67" s="40"/>
      <c r="E67" s="40"/>
      <c r="F67" s="25"/>
    </row>
    <row r="68" spans="1:6" ht="14.25">
      <c r="A68" s="11" t="s">
        <v>107</v>
      </c>
      <c r="B68" s="28" t="s">
        <v>108</v>
      </c>
      <c r="C68" s="40"/>
      <c r="D68" s="40"/>
      <c r="E68" s="40"/>
      <c r="F68" s="25"/>
    </row>
    <row r="69" spans="1:6" ht="14.25">
      <c r="A69" s="19" t="s">
        <v>109</v>
      </c>
      <c r="B69" s="28" t="s">
        <v>110</v>
      </c>
      <c r="C69" s="40"/>
      <c r="D69" s="40"/>
      <c r="E69" s="40"/>
      <c r="F69" s="25"/>
    </row>
    <row r="70" spans="1:6" ht="14.25">
      <c r="A70" s="11" t="s">
        <v>376</v>
      </c>
      <c r="B70" s="28" t="s">
        <v>111</v>
      </c>
      <c r="C70" s="40"/>
      <c r="D70" s="40"/>
      <c r="E70" s="40"/>
      <c r="F70" s="25"/>
    </row>
    <row r="71" spans="1:6" ht="14.25">
      <c r="A71" s="19" t="s">
        <v>552</v>
      </c>
      <c r="B71" s="28" t="s">
        <v>112</v>
      </c>
      <c r="C71" s="40"/>
      <c r="D71" s="40"/>
      <c r="E71" s="40"/>
      <c r="F71" s="25"/>
    </row>
    <row r="72" spans="1:6" ht="14.25">
      <c r="A72" s="19" t="s">
        <v>553</v>
      </c>
      <c r="B72" s="28" t="s">
        <v>112</v>
      </c>
      <c r="C72" s="40"/>
      <c r="D72" s="40"/>
      <c r="E72" s="40"/>
      <c r="F72" s="25"/>
    </row>
    <row r="73" spans="1:6" ht="14.25">
      <c r="A73" s="46" t="s">
        <v>344</v>
      </c>
      <c r="B73" s="49" t="s">
        <v>113</v>
      </c>
      <c r="C73" s="40"/>
      <c r="D73" s="40"/>
      <c r="E73" s="40"/>
      <c r="F73" s="25"/>
    </row>
    <row r="74" spans="1:6" ht="15">
      <c r="A74" s="53" t="s">
        <v>498</v>
      </c>
      <c r="B74" s="49"/>
      <c r="C74" s="40"/>
      <c r="D74" s="40"/>
      <c r="E74" s="40"/>
      <c r="F74" s="25"/>
    </row>
    <row r="75" spans="1:6" ht="14.25">
      <c r="A75" s="32" t="s">
        <v>114</v>
      </c>
      <c r="B75" s="28" t="s">
        <v>115</v>
      </c>
      <c r="C75" s="40"/>
      <c r="D75" s="40"/>
      <c r="E75" s="40"/>
      <c r="F75" s="25"/>
    </row>
    <row r="76" spans="1:6" ht="14.25">
      <c r="A76" s="32" t="s">
        <v>377</v>
      </c>
      <c r="B76" s="28" t="s">
        <v>116</v>
      </c>
      <c r="C76" s="40"/>
      <c r="D76" s="40"/>
      <c r="E76" s="40"/>
      <c r="F76" s="25"/>
    </row>
    <row r="77" spans="1:6" ht="14.25">
      <c r="A77" s="32" t="s">
        <v>117</v>
      </c>
      <c r="B77" s="28" t="s">
        <v>118</v>
      </c>
      <c r="C77" s="40"/>
      <c r="D77" s="40"/>
      <c r="E77" s="40"/>
      <c r="F77" s="25"/>
    </row>
    <row r="78" spans="1:6" ht="14.25">
      <c r="A78" s="32" t="s">
        <v>119</v>
      </c>
      <c r="B78" s="28" t="s">
        <v>120</v>
      </c>
      <c r="C78" s="40"/>
      <c r="D78" s="40"/>
      <c r="E78" s="40"/>
      <c r="F78" s="25"/>
    </row>
    <row r="79" spans="1:6" ht="14.25">
      <c r="A79" s="5" t="s">
        <v>121</v>
      </c>
      <c r="B79" s="28" t="s">
        <v>122</v>
      </c>
      <c r="C79" s="40"/>
      <c r="D79" s="40"/>
      <c r="E79" s="40"/>
      <c r="F79" s="25"/>
    </row>
    <row r="80" spans="1:6" ht="14.25">
      <c r="A80" s="5" t="s">
        <v>123</v>
      </c>
      <c r="B80" s="28" t="s">
        <v>124</v>
      </c>
      <c r="C80" s="40"/>
      <c r="D80" s="40"/>
      <c r="E80" s="40"/>
      <c r="F80" s="25"/>
    </row>
    <row r="81" spans="1:6" ht="14.25">
      <c r="A81" s="5" t="s">
        <v>125</v>
      </c>
      <c r="B81" s="28" t="s">
        <v>126</v>
      </c>
      <c r="C81" s="40"/>
      <c r="D81" s="40"/>
      <c r="E81" s="40"/>
      <c r="F81" s="25"/>
    </row>
    <row r="82" spans="1:6" ht="14.25">
      <c r="A82" s="47" t="s">
        <v>346</v>
      </c>
      <c r="B82" s="49" t="s">
        <v>127</v>
      </c>
      <c r="C82" s="40"/>
      <c r="D82" s="40"/>
      <c r="E82" s="40"/>
      <c r="F82" s="25"/>
    </row>
    <row r="83" spans="1:6" ht="14.25">
      <c r="A83" s="12" t="s">
        <v>128</v>
      </c>
      <c r="B83" s="28" t="s">
        <v>129</v>
      </c>
      <c r="C83" s="40"/>
      <c r="D83" s="40"/>
      <c r="E83" s="40"/>
      <c r="F83" s="25"/>
    </row>
    <row r="84" spans="1:6" ht="14.25">
      <c r="A84" s="12" t="s">
        <v>130</v>
      </c>
      <c r="B84" s="28" t="s">
        <v>131</v>
      </c>
      <c r="C84" s="40"/>
      <c r="D84" s="40"/>
      <c r="E84" s="40"/>
      <c r="F84" s="25"/>
    </row>
    <row r="85" spans="1:6" ht="14.25">
      <c r="A85" s="12" t="s">
        <v>132</v>
      </c>
      <c r="B85" s="28" t="s">
        <v>133</v>
      </c>
      <c r="C85" s="40"/>
      <c r="D85" s="40"/>
      <c r="E85" s="40"/>
      <c r="F85" s="25"/>
    </row>
    <row r="86" spans="1:6" ht="14.25">
      <c r="A86" s="12" t="s">
        <v>134</v>
      </c>
      <c r="B86" s="28" t="s">
        <v>135</v>
      </c>
      <c r="C86" s="40"/>
      <c r="D86" s="40"/>
      <c r="E86" s="40"/>
      <c r="F86" s="25"/>
    </row>
    <row r="87" spans="1:6" ht="14.25">
      <c r="A87" s="46" t="s">
        <v>347</v>
      </c>
      <c r="B87" s="49" t="s">
        <v>136</v>
      </c>
      <c r="C87" s="40"/>
      <c r="D87" s="40"/>
      <c r="E87" s="40"/>
      <c r="F87" s="25"/>
    </row>
    <row r="88" spans="1:6" ht="26.25">
      <c r="A88" s="12" t="s">
        <v>137</v>
      </c>
      <c r="B88" s="28" t="s">
        <v>138</v>
      </c>
      <c r="C88" s="40"/>
      <c r="D88" s="40"/>
      <c r="E88" s="40"/>
      <c r="F88" s="25"/>
    </row>
    <row r="89" spans="1:6" ht="26.25">
      <c r="A89" s="12" t="s">
        <v>378</v>
      </c>
      <c r="B89" s="28" t="s">
        <v>139</v>
      </c>
      <c r="C89" s="40"/>
      <c r="D89" s="40"/>
      <c r="E89" s="40"/>
      <c r="F89" s="25"/>
    </row>
    <row r="90" spans="1:6" ht="26.25">
      <c r="A90" s="12" t="s">
        <v>379</v>
      </c>
      <c r="B90" s="28" t="s">
        <v>140</v>
      </c>
      <c r="C90" s="40"/>
      <c r="D90" s="40"/>
      <c r="E90" s="40"/>
      <c r="F90" s="25"/>
    </row>
    <row r="91" spans="1:6" ht="14.25">
      <c r="A91" s="12" t="s">
        <v>380</v>
      </c>
      <c r="B91" s="28" t="s">
        <v>141</v>
      </c>
      <c r="C91" s="40"/>
      <c r="D91" s="40"/>
      <c r="E91" s="40"/>
      <c r="F91" s="25"/>
    </row>
    <row r="92" spans="1:6" ht="26.25">
      <c r="A92" s="12" t="s">
        <v>381</v>
      </c>
      <c r="B92" s="28" t="s">
        <v>142</v>
      </c>
      <c r="C92" s="40"/>
      <c r="D92" s="40"/>
      <c r="E92" s="40"/>
      <c r="F92" s="25"/>
    </row>
    <row r="93" spans="1:6" ht="26.25">
      <c r="A93" s="12" t="s">
        <v>382</v>
      </c>
      <c r="B93" s="28" t="s">
        <v>143</v>
      </c>
      <c r="C93" s="40"/>
      <c r="D93" s="40"/>
      <c r="E93" s="40"/>
      <c r="F93" s="25"/>
    </row>
    <row r="94" spans="1:6" ht="14.25">
      <c r="A94" s="12" t="s">
        <v>144</v>
      </c>
      <c r="B94" s="28" t="s">
        <v>145</v>
      </c>
      <c r="C94" s="40"/>
      <c r="D94" s="40"/>
      <c r="E94" s="40"/>
      <c r="F94" s="25"/>
    </row>
    <row r="95" spans="1:6" ht="14.25">
      <c r="A95" s="12" t="s">
        <v>383</v>
      </c>
      <c r="B95" s="28" t="s">
        <v>146</v>
      </c>
      <c r="C95" s="40"/>
      <c r="D95" s="40"/>
      <c r="E95" s="40"/>
      <c r="F95" s="25"/>
    </row>
    <row r="96" spans="1:6" ht="14.25">
      <c r="A96" s="46" t="s">
        <v>348</v>
      </c>
      <c r="B96" s="49" t="s">
        <v>147</v>
      </c>
      <c r="C96" s="40"/>
      <c r="D96" s="40"/>
      <c r="E96" s="40"/>
      <c r="F96" s="25"/>
    </row>
    <row r="97" spans="1:6" ht="15">
      <c r="A97" s="53" t="s">
        <v>497</v>
      </c>
      <c r="B97" s="49"/>
      <c r="C97" s="40"/>
      <c r="D97" s="40"/>
      <c r="E97" s="40"/>
      <c r="F97" s="25"/>
    </row>
    <row r="98" spans="1:6" ht="15">
      <c r="A98" s="33" t="s">
        <v>391</v>
      </c>
      <c r="B98" s="34" t="s">
        <v>148</v>
      </c>
      <c r="C98" s="40"/>
      <c r="E98" s="40"/>
      <c r="F98" s="25"/>
    </row>
    <row r="99" spans="1:25" ht="14.25">
      <c r="A99" s="12" t="s">
        <v>384</v>
      </c>
      <c r="B99" s="4" t="s">
        <v>149</v>
      </c>
      <c r="C99" s="12"/>
      <c r="D99" s="12"/>
      <c r="E99" s="12"/>
      <c r="F99" s="6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4.25">
      <c r="A101" s="12" t="s">
        <v>385</v>
      </c>
      <c r="B101" s="4" t="s">
        <v>152</v>
      </c>
      <c r="C101" s="12"/>
      <c r="D101" s="12"/>
      <c r="E101" s="12"/>
      <c r="F101" s="6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4.25">
      <c r="A102" s="14" t="s">
        <v>353</v>
      </c>
      <c r="B102" s="6" t="s">
        <v>153</v>
      </c>
      <c r="C102" s="14"/>
      <c r="D102" s="14"/>
      <c r="E102" s="14"/>
      <c r="F102" s="6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4.25">
      <c r="A103" s="35" t="s">
        <v>386</v>
      </c>
      <c r="B103" s="4" t="s">
        <v>154</v>
      </c>
      <c r="C103" s="35"/>
      <c r="D103" s="35"/>
      <c r="E103" s="35"/>
      <c r="F103" s="70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4.25">
      <c r="A104" s="35" t="s">
        <v>356</v>
      </c>
      <c r="B104" s="4" t="s">
        <v>155</v>
      </c>
      <c r="C104" s="35"/>
      <c r="D104" s="35"/>
      <c r="E104" s="35"/>
      <c r="F104" s="70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4.25">
      <c r="A106" s="12" t="s">
        <v>387</v>
      </c>
      <c r="B106" s="4" t="s">
        <v>158</v>
      </c>
      <c r="C106" s="12"/>
      <c r="D106" s="12"/>
      <c r="E106" s="12"/>
      <c r="F106" s="6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4.25">
      <c r="A107" s="13" t="s">
        <v>354</v>
      </c>
      <c r="B107" s="6" t="s">
        <v>159</v>
      </c>
      <c r="C107" s="13"/>
      <c r="D107" s="13"/>
      <c r="E107" s="13"/>
      <c r="F107" s="7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4.25">
      <c r="A108" s="35" t="s">
        <v>160</v>
      </c>
      <c r="B108" s="4" t="s">
        <v>161</v>
      </c>
      <c r="C108" s="35"/>
      <c r="D108" s="35"/>
      <c r="E108" s="35"/>
      <c r="F108" s="70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4.25">
      <c r="A109" s="35" t="s">
        <v>162</v>
      </c>
      <c r="B109" s="4" t="s">
        <v>163</v>
      </c>
      <c r="C109" s="35"/>
      <c r="D109" s="35"/>
      <c r="E109" s="35"/>
      <c r="F109" s="70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4.25">
      <c r="A110" s="13" t="s">
        <v>164</v>
      </c>
      <c r="B110" s="6" t="s">
        <v>165</v>
      </c>
      <c r="C110" s="35"/>
      <c r="D110" s="35"/>
      <c r="E110" s="35"/>
      <c r="F110" s="70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4.25">
      <c r="A111" s="35" t="s">
        <v>166</v>
      </c>
      <c r="B111" s="4" t="s">
        <v>167</v>
      </c>
      <c r="C111" s="35"/>
      <c r="D111" s="35"/>
      <c r="E111" s="35"/>
      <c r="F111" s="70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4.25">
      <c r="A112" s="35" t="s">
        <v>168</v>
      </c>
      <c r="B112" s="4" t="s">
        <v>169</v>
      </c>
      <c r="C112" s="35"/>
      <c r="D112" s="35"/>
      <c r="E112" s="35"/>
      <c r="F112" s="70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4.25">
      <c r="A113" s="35" t="s">
        <v>170</v>
      </c>
      <c r="B113" s="4" t="s">
        <v>171</v>
      </c>
      <c r="C113" s="35"/>
      <c r="D113" s="35"/>
      <c r="E113" s="35"/>
      <c r="F113" s="70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4.25">
      <c r="A114" s="36" t="s">
        <v>355</v>
      </c>
      <c r="B114" s="37" t="s">
        <v>172</v>
      </c>
      <c r="C114" s="13"/>
      <c r="D114" s="13"/>
      <c r="E114" s="13"/>
      <c r="F114" s="7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4.25">
      <c r="A115" s="35" t="s">
        <v>173</v>
      </c>
      <c r="B115" s="4" t="s">
        <v>174</v>
      </c>
      <c r="C115" s="35"/>
      <c r="D115" s="35"/>
      <c r="E115" s="35"/>
      <c r="F115" s="70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4.25">
      <c r="A117" s="35" t="s">
        <v>388</v>
      </c>
      <c r="B117" s="4" t="s">
        <v>177</v>
      </c>
      <c r="C117" s="35"/>
      <c r="D117" s="35"/>
      <c r="E117" s="35"/>
      <c r="F117" s="70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4.25">
      <c r="A118" s="35" t="s">
        <v>357</v>
      </c>
      <c r="B118" s="4" t="s">
        <v>178</v>
      </c>
      <c r="C118" s="35"/>
      <c r="D118" s="35"/>
      <c r="E118" s="35"/>
      <c r="F118" s="70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4.25">
      <c r="A119" s="36" t="s">
        <v>358</v>
      </c>
      <c r="B119" s="37" t="s">
        <v>179</v>
      </c>
      <c r="C119" s="13"/>
      <c r="D119" s="13"/>
      <c r="E119" s="13"/>
      <c r="F119" s="71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">
      <c r="A121" s="38" t="s">
        <v>392</v>
      </c>
      <c r="B121" s="39" t="s">
        <v>182</v>
      </c>
      <c r="C121" s="13"/>
      <c r="D121" s="13"/>
      <c r="E121" s="13"/>
      <c r="F121" s="71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">
      <c r="A122" s="42" t="s">
        <v>428</v>
      </c>
      <c r="B122" s="43"/>
      <c r="C122" s="40"/>
      <c r="D122" s="25"/>
      <c r="E122" s="40"/>
      <c r="F122" s="2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4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4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4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4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4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4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4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4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4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4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4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4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4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4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4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4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4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4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4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4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4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4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4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4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4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4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4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4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4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4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4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73">
      <selection activeCell="E61" sqref="E61"/>
    </sheetView>
  </sheetViews>
  <sheetFormatPr defaultColWidth="9.140625" defaultRowHeight="15"/>
  <cols>
    <col min="1" max="1" width="85.140625" style="0" customWidth="1"/>
    <col min="3" max="3" width="12.57421875" style="0" customWidth="1"/>
    <col min="4" max="4" width="12.28125" style="0" customWidth="1"/>
    <col min="5" max="5" width="12.00390625" style="0" customWidth="1"/>
    <col min="6" max="6" width="12.8515625" style="0" customWidth="1"/>
    <col min="7" max="7" width="13.140625" style="0" customWidth="1"/>
    <col min="8" max="8" width="12.8515625" style="0" customWidth="1"/>
  </cols>
  <sheetData>
    <row r="1" spans="1:6" ht="24" customHeight="1">
      <c r="A1" s="159" t="s">
        <v>595</v>
      </c>
      <c r="B1" s="163"/>
      <c r="C1" s="163"/>
      <c r="D1" s="163"/>
      <c r="E1" s="163"/>
      <c r="F1" s="162"/>
    </row>
    <row r="2" spans="1:8" ht="24" customHeight="1">
      <c r="A2" s="160" t="s">
        <v>586</v>
      </c>
      <c r="B2" s="161"/>
      <c r="C2" s="161"/>
      <c r="D2" s="161"/>
      <c r="E2" s="161"/>
      <c r="F2" s="162"/>
      <c r="H2" s="65"/>
    </row>
    <row r="3" ht="14.25">
      <c r="A3" s="3" t="s">
        <v>560</v>
      </c>
    </row>
    <row r="4" spans="1:8" ht="39.75">
      <c r="A4" s="1" t="s">
        <v>11</v>
      </c>
      <c r="B4" s="2" t="s">
        <v>10</v>
      </c>
      <c r="C4" s="86" t="s">
        <v>5</v>
      </c>
      <c r="D4" s="86" t="s">
        <v>564</v>
      </c>
      <c r="E4" s="55"/>
      <c r="F4" s="88" t="s">
        <v>596</v>
      </c>
      <c r="G4" s="88" t="s">
        <v>591</v>
      </c>
      <c r="H4" s="88" t="s">
        <v>597</v>
      </c>
    </row>
    <row r="5" spans="1:8" ht="15" customHeight="1">
      <c r="A5" s="29" t="s">
        <v>183</v>
      </c>
      <c r="B5" s="5" t="s">
        <v>184</v>
      </c>
      <c r="C5" s="93">
        <v>138975042</v>
      </c>
      <c r="D5" s="93"/>
      <c r="E5" s="93"/>
      <c r="F5" s="93">
        <f>SUM(C5:E5)</f>
        <v>138975042</v>
      </c>
      <c r="G5" s="101">
        <v>123542186</v>
      </c>
      <c r="H5" s="101">
        <v>125032406</v>
      </c>
    </row>
    <row r="6" spans="1:8" ht="15" customHeight="1">
      <c r="A6" s="4" t="s">
        <v>185</v>
      </c>
      <c r="B6" s="5" t="s">
        <v>186</v>
      </c>
      <c r="C6" s="93">
        <v>46584933</v>
      </c>
      <c r="D6" s="93"/>
      <c r="E6" s="93"/>
      <c r="F6" s="93">
        <f aca="true" t="shared" si="0" ref="F6:F69">SUM(C6:E6)</f>
        <v>46584933</v>
      </c>
      <c r="G6" s="101">
        <v>47435647</v>
      </c>
      <c r="H6" s="101">
        <v>50395172</v>
      </c>
    </row>
    <row r="7" spans="1:8" ht="15" customHeight="1">
      <c r="A7" s="4" t="s">
        <v>187</v>
      </c>
      <c r="B7" s="5" t="s">
        <v>188</v>
      </c>
      <c r="C7" s="93">
        <v>81519505</v>
      </c>
      <c r="D7" s="93"/>
      <c r="E7" s="93"/>
      <c r="F7" s="93">
        <f t="shared" si="0"/>
        <v>81519505</v>
      </c>
      <c r="G7" s="101">
        <v>67921551</v>
      </c>
      <c r="H7" s="101">
        <v>79000969</v>
      </c>
    </row>
    <row r="8" spans="1:8" ht="15" customHeight="1">
      <c r="A8" s="4" t="s">
        <v>189</v>
      </c>
      <c r="B8" s="5" t="s">
        <v>190</v>
      </c>
      <c r="C8" s="93">
        <v>3185930</v>
      </c>
      <c r="D8" s="93"/>
      <c r="E8" s="93"/>
      <c r="F8" s="93">
        <f t="shared" si="0"/>
        <v>3185930</v>
      </c>
      <c r="G8" s="101">
        <v>2973120</v>
      </c>
      <c r="H8" s="101">
        <v>3799445</v>
      </c>
    </row>
    <row r="9" spans="1:8" ht="15" customHeight="1">
      <c r="A9" s="4" t="s">
        <v>191</v>
      </c>
      <c r="B9" s="5" t="s">
        <v>192</v>
      </c>
      <c r="C9" s="93"/>
      <c r="D9" s="93"/>
      <c r="E9" s="93"/>
      <c r="F9" s="93">
        <f t="shared" si="0"/>
        <v>0</v>
      </c>
      <c r="G9" s="101"/>
      <c r="H9" s="101">
        <v>31845061</v>
      </c>
    </row>
    <row r="10" spans="1:8" ht="15" customHeight="1">
      <c r="A10" s="4" t="s">
        <v>193</v>
      </c>
      <c r="B10" s="5" t="s">
        <v>194</v>
      </c>
      <c r="C10" s="93"/>
      <c r="D10" s="93"/>
      <c r="E10" s="93"/>
      <c r="F10" s="93">
        <f t="shared" si="0"/>
        <v>0</v>
      </c>
      <c r="G10" s="101"/>
      <c r="H10" s="101">
        <v>10742168</v>
      </c>
    </row>
    <row r="11" spans="1:8" ht="15" customHeight="1">
      <c r="A11" s="6" t="s">
        <v>430</v>
      </c>
      <c r="B11" s="7" t="s">
        <v>195</v>
      </c>
      <c r="C11" s="99">
        <f>SUM(C5:C10)</f>
        <v>270265410</v>
      </c>
      <c r="D11" s="99"/>
      <c r="E11" s="99"/>
      <c r="F11" s="99">
        <f t="shared" si="0"/>
        <v>270265410</v>
      </c>
      <c r="G11" s="99">
        <f>SUM(G5:G10)</f>
        <v>241872504</v>
      </c>
      <c r="H11" s="99">
        <f>SUM(H5:H10)</f>
        <v>300815221</v>
      </c>
    </row>
    <row r="12" spans="1:8" ht="15" customHeight="1">
      <c r="A12" s="150" t="s">
        <v>196</v>
      </c>
      <c r="B12" s="5" t="s">
        <v>197</v>
      </c>
      <c r="C12" s="93"/>
      <c r="D12" s="93"/>
      <c r="E12" s="93"/>
      <c r="F12" s="93">
        <f t="shared" si="0"/>
        <v>0</v>
      </c>
      <c r="G12" s="101"/>
      <c r="H12" s="101"/>
    </row>
    <row r="13" spans="1:8" ht="15" customHeight="1">
      <c r="A13" s="150" t="s">
        <v>198</v>
      </c>
      <c r="B13" s="5" t="s">
        <v>199</v>
      </c>
      <c r="C13" s="93"/>
      <c r="D13" s="93"/>
      <c r="E13" s="93"/>
      <c r="F13" s="93">
        <f t="shared" si="0"/>
        <v>0</v>
      </c>
      <c r="G13" s="101"/>
      <c r="H13" s="101"/>
    </row>
    <row r="14" spans="1:8" ht="15" customHeight="1">
      <c r="A14" s="150" t="s">
        <v>393</v>
      </c>
      <c r="B14" s="5" t="s">
        <v>200</v>
      </c>
      <c r="C14" s="93"/>
      <c r="D14" s="93"/>
      <c r="E14" s="93"/>
      <c r="F14" s="93">
        <f t="shared" si="0"/>
        <v>0</v>
      </c>
      <c r="G14" s="101"/>
      <c r="H14" s="101"/>
    </row>
    <row r="15" spans="1:8" ht="15" customHeight="1">
      <c r="A15" s="150" t="s">
        <v>394</v>
      </c>
      <c r="B15" s="5" t="s">
        <v>201</v>
      </c>
      <c r="C15" s="93"/>
      <c r="D15" s="93"/>
      <c r="E15" s="93"/>
      <c r="F15" s="93">
        <f t="shared" si="0"/>
        <v>0</v>
      </c>
      <c r="G15" s="101"/>
      <c r="H15" s="101"/>
    </row>
    <row r="16" spans="1:8" ht="15" customHeight="1">
      <c r="A16" s="150" t="s">
        <v>395</v>
      </c>
      <c r="B16" s="5" t="s">
        <v>202</v>
      </c>
      <c r="C16" s="93">
        <v>4620000</v>
      </c>
      <c r="D16" s="93"/>
      <c r="E16" s="93"/>
      <c r="F16" s="93">
        <f t="shared" si="0"/>
        <v>4620000</v>
      </c>
      <c r="G16" s="101">
        <v>4620000</v>
      </c>
      <c r="H16" s="101">
        <v>54196047</v>
      </c>
    </row>
    <row r="17" spans="1:8" ht="15" customHeight="1">
      <c r="A17" s="37" t="s">
        <v>431</v>
      </c>
      <c r="B17" s="47" t="s">
        <v>203</v>
      </c>
      <c r="C17" s="99">
        <f>SUM(C11:C16)</f>
        <v>274885410</v>
      </c>
      <c r="D17" s="99"/>
      <c r="E17" s="99"/>
      <c r="F17" s="99">
        <f t="shared" si="0"/>
        <v>274885410</v>
      </c>
      <c r="G17" s="99">
        <f>SUM(G11:G16)</f>
        <v>246492504</v>
      </c>
      <c r="H17" s="99">
        <f>SUM(H11:H16)</f>
        <v>355011268</v>
      </c>
    </row>
    <row r="18" spans="1:8" ht="15" customHeight="1">
      <c r="A18" s="4" t="s">
        <v>399</v>
      </c>
      <c r="B18" s="5" t="s">
        <v>212</v>
      </c>
      <c r="C18" s="93"/>
      <c r="D18" s="93"/>
      <c r="E18" s="93"/>
      <c r="F18" s="93">
        <f t="shared" si="0"/>
        <v>0</v>
      </c>
      <c r="G18" s="101"/>
      <c r="H18" s="101"/>
    </row>
    <row r="19" spans="1:8" ht="15" customHeight="1">
      <c r="A19" s="4" t="s">
        <v>400</v>
      </c>
      <c r="B19" s="5" t="s">
        <v>213</v>
      </c>
      <c r="C19" s="93"/>
      <c r="D19" s="93"/>
      <c r="E19" s="93"/>
      <c r="F19" s="93">
        <f t="shared" si="0"/>
        <v>0</v>
      </c>
      <c r="G19" s="101"/>
      <c r="H19" s="101"/>
    </row>
    <row r="20" spans="1:8" ht="15" customHeight="1">
      <c r="A20" s="6" t="s">
        <v>433</v>
      </c>
      <c r="B20" s="7" t="s">
        <v>214</v>
      </c>
      <c r="C20" s="93">
        <f>SUM(C18:C19)</f>
        <v>0</v>
      </c>
      <c r="D20" s="93"/>
      <c r="E20" s="93"/>
      <c r="F20" s="93">
        <f t="shared" si="0"/>
        <v>0</v>
      </c>
      <c r="G20" s="101"/>
      <c r="H20" s="101"/>
    </row>
    <row r="21" spans="1:8" ht="15" customHeight="1">
      <c r="A21" s="4" t="s">
        <v>401</v>
      </c>
      <c r="B21" s="5" t="s">
        <v>215</v>
      </c>
      <c r="C21" s="93"/>
      <c r="D21" s="93"/>
      <c r="E21" s="93"/>
      <c r="F21" s="93">
        <f t="shared" si="0"/>
        <v>0</v>
      </c>
      <c r="G21" s="101"/>
      <c r="H21" s="101"/>
    </row>
    <row r="22" spans="1:8" ht="15" customHeight="1">
      <c r="A22" s="4" t="s">
        <v>402</v>
      </c>
      <c r="B22" s="5" t="s">
        <v>216</v>
      </c>
      <c r="C22" s="93"/>
      <c r="D22" s="93"/>
      <c r="E22" s="93"/>
      <c r="F22" s="93">
        <f t="shared" si="0"/>
        <v>0</v>
      </c>
      <c r="G22" s="101"/>
      <c r="H22" s="101"/>
    </row>
    <row r="23" spans="1:8" ht="15" customHeight="1">
      <c r="A23" s="4" t="s">
        <v>403</v>
      </c>
      <c r="B23" s="5" t="s">
        <v>217</v>
      </c>
      <c r="C23" s="93">
        <v>125000000</v>
      </c>
      <c r="D23" s="93"/>
      <c r="E23" s="93"/>
      <c r="F23" s="93">
        <f t="shared" si="0"/>
        <v>125000000</v>
      </c>
      <c r="G23" s="101">
        <v>121000000</v>
      </c>
      <c r="H23" s="101">
        <v>125164345</v>
      </c>
    </row>
    <row r="24" spans="1:8" ht="15" customHeight="1">
      <c r="A24" s="4" t="s">
        <v>404</v>
      </c>
      <c r="B24" s="5" t="s">
        <v>218</v>
      </c>
      <c r="C24" s="93">
        <v>55000000</v>
      </c>
      <c r="D24" s="93"/>
      <c r="E24" s="93"/>
      <c r="F24" s="93">
        <f t="shared" si="0"/>
        <v>55000000</v>
      </c>
      <c r="G24" s="101">
        <v>70000000</v>
      </c>
      <c r="H24" s="101">
        <v>55783275</v>
      </c>
    </row>
    <row r="25" spans="1:8" ht="15" customHeight="1">
      <c r="A25" s="4" t="s">
        <v>405</v>
      </c>
      <c r="B25" s="5" t="s">
        <v>219</v>
      </c>
      <c r="C25" s="93">
        <v>35000000</v>
      </c>
      <c r="D25" s="93"/>
      <c r="E25" s="93"/>
      <c r="F25" s="93">
        <f t="shared" si="0"/>
        <v>35000000</v>
      </c>
      <c r="G25" s="101">
        <v>21000000</v>
      </c>
      <c r="H25" s="101">
        <v>28781182</v>
      </c>
    </row>
    <row r="26" spans="1:8" ht="15" customHeight="1">
      <c r="A26" s="4" t="s">
        <v>220</v>
      </c>
      <c r="B26" s="5" t="s">
        <v>221</v>
      </c>
      <c r="C26" s="93"/>
      <c r="D26" s="93"/>
      <c r="E26" s="93"/>
      <c r="F26" s="93">
        <f t="shared" si="0"/>
        <v>0</v>
      </c>
      <c r="G26" s="101"/>
      <c r="H26" s="101"/>
    </row>
    <row r="27" spans="1:8" ht="15" customHeight="1">
      <c r="A27" s="4" t="s">
        <v>406</v>
      </c>
      <c r="B27" s="5" t="s">
        <v>222</v>
      </c>
      <c r="C27" s="93">
        <v>7000000</v>
      </c>
      <c r="D27" s="93"/>
      <c r="E27" s="93"/>
      <c r="F27" s="93">
        <f t="shared" si="0"/>
        <v>7000000</v>
      </c>
      <c r="G27" s="101">
        <v>7000000</v>
      </c>
      <c r="H27" s="101">
        <v>8312460</v>
      </c>
    </row>
    <row r="28" spans="1:8" ht="15" customHeight="1">
      <c r="A28" s="4" t="s">
        <v>407</v>
      </c>
      <c r="B28" s="5" t="s">
        <v>227</v>
      </c>
      <c r="C28" s="93"/>
      <c r="D28" s="93"/>
      <c r="E28" s="93"/>
      <c r="F28" s="93">
        <f t="shared" si="0"/>
        <v>0</v>
      </c>
      <c r="G28" s="101"/>
      <c r="H28" s="101"/>
    </row>
    <row r="29" spans="1:8" ht="15" customHeight="1">
      <c r="A29" s="6" t="s">
        <v>434</v>
      </c>
      <c r="B29" s="7" t="s">
        <v>229</v>
      </c>
      <c r="C29" s="99">
        <f>SUM(C24:C28)</f>
        <v>97000000</v>
      </c>
      <c r="D29" s="99"/>
      <c r="E29" s="99"/>
      <c r="F29" s="99">
        <f t="shared" si="0"/>
        <v>97000000</v>
      </c>
      <c r="G29" s="99">
        <f>SUM(G24:G28)</f>
        <v>98000000</v>
      </c>
      <c r="H29" s="99">
        <f>SUM(H24:H28)</f>
        <v>92876917</v>
      </c>
    </row>
    <row r="30" spans="1:8" ht="15" customHeight="1">
      <c r="A30" s="4" t="s">
        <v>408</v>
      </c>
      <c r="B30" s="5" t="s">
        <v>230</v>
      </c>
      <c r="C30" s="93"/>
      <c r="D30" s="93"/>
      <c r="E30" s="93"/>
      <c r="F30" s="93">
        <f t="shared" si="0"/>
        <v>0</v>
      </c>
      <c r="G30" s="101"/>
      <c r="H30" s="101">
        <v>450207</v>
      </c>
    </row>
    <row r="31" spans="1:8" ht="15" customHeight="1">
      <c r="A31" s="37" t="s">
        <v>435</v>
      </c>
      <c r="B31" s="47" t="s">
        <v>231</v>
      </c>
      <c r="C31" s="99">
        <f>SUM(C20:C23,C29:C30)</f>
        <v>222000000</v>
      </c>
      <c r="D31" s="99"/>
      <c r="E31" s="99"/>
      <c r="F31" s="99">
        <f t="shared" si="0"/>
        <v>222000000</v>
      </c>
      <c r="G31" s="99">
        <f>SUM(G20:G23,G29:G30)</f>
        <v>219000000</v>
      </c>
      <c r="H31" s="99">
        <f>SUM(H20:H23,H29:H30)</f>
        <v>218491469</v>
      </c>
    </row>
    <row r="32" spans="1:8" ht="15" customHeight="1">
      <c r="A32" s="12" t="s">
        <v>232</v>
      </c>
      <c r="B32" s="5" t="s">
        <v>233</v>
      </c>
      <c r="C32" s="93"/>
      <c r="D32" s="93"/>
      <c r="E32" s="93"/>
      <c r="F32" s="93">
        <f t="shared" si="0"/>
        <v>0</v>
      </c>
      <c r="G32" s="101"/>
      <c r="H32" s="101"/>
    </row>
    <row r="33" spans="1:8" ht="15" customHeight="1">
      <c r="A33" s="12" t="s">
        <v>409</v>
      </c>
      <c r="B33" s="5" t="s">
        <v>234</v>
      </c>
      <c r="C33" s="93">
        <v>19000000</v>
      </c>
      <c r="D33" s="93"/>
      <c r="E33" s="93"/>
      <c r="F33" s="93">
        <f t="shared" si="0"/>
        <v>19000000</v>
      </c>
      <c r="G33" s="101">
        <v>33000000</v>
      </c>
      <c r="H33" s="101">
        <v>25309285</v>
      </c>
    </row>
    <row r="34" spans="1:8" ht="15" customHeight="1">
      <c r="A34" s="12" t="s">
        <v>410</v>
      </c>
      <c r="B34" s="5" t="s">
        <v>235</v>
      </c>
      <c r="C34" s="93">
        <v>4000000</v>
      </c>
      <c r="D34" s="93"/>
      <c r="E34" s="93"/>
      <c r="F34" s="93">
        <f t="shared" si="0"/>
        <v>4000000</v>
      </c>
      <c r="G34" s="101">
        <v>4000000</v>
      </c>
      <c r="H34" s="101">
        <v>4823815</v>
      </c>
    </row>
    <row r="35" spans="1:8" ht="15" customHeight="1">
      <c r="A35" s="12" t="s">
        <v>411</v>
      </c>
      <c r="B35" s="5" t="s">
        <v>236</v>
      </c>
      <c r="C35" s="93">
        <v>3000000</v>
      </c>
      <c r="D35" s="93"/>
      <c r="E35" s="93"/>
      <c r="F35" s="93">
        <f t="shared" si="0"/>
        <v>3000000</v>
      </c>
      <c r="G35" s="101">
        <v>3000000</v>
      </c>
      <c r="H35" s="101">
        <v>3525537</v>
      </c>
    </row>
    <row r="36" spans="1:8" ht="15" customHeight="1">
      <c r="A36" s="12" t="s">
        <v>237</v>
      </c>
      <c r="B36" s="5" t="s">
        <v>238</v>
      </c>
      <c r="C36" s="93"/>
      <c r="D36" s="93"/>
      <c r="E36" s="93"/>
      <c r="F36" s="93">
        <f t="shared" si="0"/>
        <v>0</v>
      </c>
      <c r="G36" s="101">
        <v>5000000</v>
      </c>
      <c r="H36" s="101">
        <v>0</v>
      </c>
    </row>
    <row r="37" spans="1:8" ht="15" customHeight="1">
      <c r="A37" s="12" t="s">
        <v>239</v>
      </c>
      <c r="B37" s="5" t="s">
        <v>240</v>
      </c>
      <c r="C37" s="93">
        <v>3000000</v>
      </c>
      <c r="D37" s="93"/>
      <c r="E37" s="93"/>
      <c r="F37" s="93">
        <f t="shared" si="0"/>
        <v>3000000</v>
      </c>
      <c r="G37" s="101">
        <v>9500000</v>
      </c>
      <c r="H37" s="101">
        <v>2668404</v>
      </c>
    </row>
    <row r="38" spans="1:8" ht="15" customHeight="1">
      <c r="A38" s="12" t="s">
        <v>241</v>
      </c>
      <c r="B38" s="5" t="s">
        <v>242</v>
      </c>
      <c r="C38" s="93"/>
      <c r="D38" s="93"/>
      <c r="E38" s="93"/>
      <c r="F38" s="93">
        <f t="shared" si="0"/>
        <v>0</v>
      </c>
      <c r="G38" s="101"/>
      <c r="H38" s="101"/>
    </row>
    <row r="39" spans="1:8" ht="15" customHeight="1">
      <c r="A39" s="12" t="s">
        <v>412</v>
      </c>
      <c r="B39" s="5" t="s">
        <v>243</v>
      </c>
      <c r="C39" s="93">
        <v>200000</v>
      </c>
      <c r="D39" s="93"/>
      <c r="E39" s="93"/>
      <c r="F39" s="93">
        <f t="shared" si="0"/>
        <v>200000</v>
      </c>
      <c r="G39" s="101">
        <v>500000</v>
      </c>
      <c r="H39" s="101">
        <v>180251</v>
      </c>
    </row>
    <row r="40" spans="1:8" ht="15" customHeight="1">
      <c r="A40" s="12" t="s">
        <v>413</v>
      </c>
      <c r="B40" s="5" t="s">
        <v>244</v>
      </c>
      <c r="C40" s="93"/>
      <c r="D40" s="93"/>
      <c r="E40" s="93"/>
      <c r="F40" s="93">
        <f t="shared" si="0"/>
        <v>0</v>
      </c>
      <c r="G40" s="101"/>
      <c r="H40" s="101">
        <v>5621258</v>
      </c>
    </row>
    <row r="41" spans="1:8" ht="15" customHeight="1">
      <c r="A41" s="12" t="s">
        <v>414</v>
      </c>
      <c r="B41" s="5" t="s">
        <v>245</v>
      </c>
      <c r="C41" s="93">
        <v>500000</v>
      </c>
      <c r="D41" s="93"/>
      <c r="E41" s="93"/>
      <c r="F41" s="93">
        <f t="shared" si="0"/>
        <v>500000</v>
      </c>
      <c r="G41" s="101">
        <v>500000</v>
      </c>
      <c r="H41" s="101">
        <v>923448</v>
      </c>
    </row>
    <row r="42" spans="1:8" ht="15" customHeight="1">
      <c r="A42" s="46" t="s">
        <v>436</v>
      </c>
      <c r="B42" s="47" t="s">
        <v>246</v>
      </c>
      <c r="C42" s="99">
        <f>SUM(C32:C41)</f>
        <v>29700000</v>
      </c>
      <c r="D42" s="99"/>
      <c r="E42" s="99"/>
      <c r="F42" s="99">
        <f t="shared" si="0"/>
        <v>29700000</v>
      </c>
      <c r="G42" s="99">
        <f>SUM(G32:G41)</f>
        <v>55500000</v>
      </c>
      <c r="H42" s="99">
        <f>SUM(H32:H41)</f>
        <v>43051998</v>
      </c>
    </row>
    <row r="43" spans="1:8" ht="21" customHeight="1">
      <c r="A43" s="145" t="s">
        <v>255</v>
      </c>
      <c r="B43" s="5" t="s">
        <v>256</v>
      </c>
      <c r="C43" s="93"/>
      <c r="D43" s="93"/>
      <c r="E43" s="93"/>
      <c r="F43" s="93">
        <f t="shared" si="0"/>
        <v>0</v>
      </c>
      <c r="G43" s="101"/>
      <c r="H43" s="101"/>
    </row>
    <row r="44" spans="1:8" ht="15" customHeight="1">
      <c r="A44" s="146" t="s">
        <v>418</v>
      </c>
      <c r="B44" s="5" t="s">
        <v>257</v>
      </c>
      <c r="C44" s="93"/>
      <c r="D44" s="93"/>
      <c r="E44" s="93"/>
      <c r="F44" s="93">
        <f t="shared" si="0"/>
        <v>0</v>
      </c>
      <c r="G44" s="101"/>
      <c r="H44" s="101">
        <v>68060</v>
      </c>
    </row>
    <row r="45" spans="1:8" ht="15" customHeight="1">
      <c r="A45" s="145" t="s">
        <v>419</v>
      </c>
      <c r="B45" s="5" t="s">
        <v>258</v>
      </c>
      <c r="C45" s="93"/>
      <c r="D45" s="93"/>
      <c r="E45" s="93"/>
      <c r="F45" s="93">
        <f t="shared" si="0"/>
        <v>0</v>
      </c>
      <c r="G45" s="101"/>
      <c r="H45" s="101">
        <v>2495130</v>
      </c>
    </row>
    <row r="46" spans="1:8" ht="15" customHeight="1">
      <c r="A46" s="37" t="s">
        <v>438</v>
      </c>
      <c r="B46" s="47" t="s">
        <v>259</v>
      </c>
      <c r="C46" s="99">
        <f>SUM(C43:C45)</f>
        <v>0</v>
      </c>
      <c r="D46" s="99"/>
      <c r="E46" s="99"/>
      <c r="F46" s="99">
        <f t="shared" si="0"/>
        <v>0</v>
      </c>
      <c r="G46" s="99">
        <f>SUM(G43:G45)</f>
        <v>0</v>
      </c>
      <c r="H46" s="99">
        <f>SUM(H43:H45)</f>
        <v>2563190</v>
      </c>
    </row>
    <row r="47" spans="1:8" ht="15" customHeight="1">
      <c r="A47" s="53" t="s">
        <v>498</v>
      </c>
      <c r="B47" s="58"/>
      <c r="C47" s="93"/>
      <c r="D47" s="93"/>
      <c r="E47" s="93"/>
      <c r="F47" s="93">
        <f t="shared" si="0"/>
        <v>0</v>
      </c>
      <c r="G47" s="101"/>
      <c r="H47" s="101"/>
    </row>
    <row r="48" spans="1:8" ht="15" customHeight="1">
      <c r="A48" s="147" t="s">
        <v>204</v>
      </c>
      <c r="B48" s="5" t="s">
        <v>205</v>
      </c>
      <c r="C48" s="93">
        <v>212930725</v>
      </c>
      <c r="D48" s="93"/>
      <c r="E48" s="93"/>
      <c r="F48" s="93">
        <f t="shared" si="0"/>
        <v>212930725</v>
      </c>
      <c r="G48" s="101">
        <v>148991000</v>
      </c>
      <c r="H48" s="101"/>
    </row>
    <row r="49" spans="1:8" ht="18.75" customHeight="1">
      <c r="A49" s="147" t="s">
        <v>206</v>
      </c>
      <c r="B49" s="5" t="s">
        <v>207</v>
      </c>
      <c r="C49" s="93"/>
      <c r="D49" s="93"/>
      <c r="E49" s="93"/>
      <c r="F49" s="93">
        <f t="shared" si="0"/>
        <v>0</v>
      </c>
      <c r="G49" s="101"/>
      <c r="H49" s="101"/>
    </row>
    <row r="50" spans="1:8" ht="15" customHeight="1">
      <c r="A50" s="147" t="s">
        <v>396</v>
      </c>
      <c r="B50" s="5" t="s">
        <v>208</v>
      </c>
      <c r="C50" s="93"/>
      <c r="D50" s="93"/>
      <c r="E50" s="93"/>
      <c r="F50" s="93">
        <f t="shared" si="0"/>
        <v>0</v>
      </c>
      <c r="G50" s="101"/>
      <c r="H50" s="101"/>
    </row>
    <row r="51" spans="1:8" ht="15" customHeight="1">
      <c r="A51" s="147" t="s">
        <v>397</v>
      </c>
      <c r="B51" s="5" t="s">
        <v>209</v>
      </c>
      <c r="C51" s="93"/>
      <c r="D51" s="93"/>
      <c r="E51" s="93"/>
      <c r="F51" s="93">
        <f t="shared" si="0"/>
        <v>0</v>
      </c>
      <c r="G51" s="101"/>
      <c r="H51" s="101"/>
    </row>
    <row r="52" spans="1:8" ht="15" customHeight="1">
      <c r="A52" s="147" t="s">
        <v>398</v>
      </c>
      <c r="B52" s="5" t="s">
        <v>210</v>
      </c>
      <c r="C52" s="93"/>
      <c r="D52" s="93"/>
      <c r="E52" s="93"/>
      <c r="F52" s="93">
        <f t="shared" si="0"/>
        <v>0</v>
      </c>
      <c r="G52" s="101"/>
      <c r="H52" s="101">
        <v>318113663</v>
      </c>
    </row>
    <row r="53" spans="1:8" ht="15" customHeight="1">
      <c r="A53" s="37" t="s">
        <v>432</v>
      </c>
      <c r="B53" s="47" t="s">
        <v>211</v>
      </c>
      <c r="C53" s="99">
        <f>SUM(C48:C52)</f>
        <v>212930725</v>
      </c>
      <c r="D53" s="99"/>
      <c r="E53" s="99"/>
      <c r="F53" s="99">
        <f t="shared" si="0"/>
        <v>212930725</v>
      </c>
      <c r="G53" s="99">
        <f>SUM(G48:G52)</f>
        <v>148991000</v>
      </c>
      <c r="H53" s="99">
        <f>SUM(H48:H52)</f>
        <v>318113663</v>
      </c>
    </row>
    <row r="54" spans="1:8" ht="15" customHeight="1">
      <c r="A54" s="148" t="s">
        <v>415</v>
      </c>
      <c r="B54" s="5" t="s">
        <v>247</v>
      </c>
      <c r="C54" s="93"/>
      <c r="D54" s="93"/>
      <c r="E54" s="93"/>
      <c r="F54" s="93">
        <f t="shared" si="0"/>
        <v>0</v>
      </c>
      <c r="G54" s="101"/>
      <c r="H54" s="101"/>
    </row>
    <row r="55" spans="1:8" ht="15" customHeight="1">
      <c r="A55" s="148" t="s">
        <v>416</v>
      </c>
      <c r="B55" s="5" t="s">
        <v>248</v>
      </c>
      <c r="C55" s="93"/>
      <c r="D55" s="93"/>
      <c r="E55" s="93"/>
      <c r="F55" s="93">
        <f t="shared" si="0"/>
        <v>0</v>
      </c>
      <c r="G55" s="101"/>
      <c r="H55" s="101">
        <v>0</v>
      </c>
    </row>
    <row r="56" spans="1:8" ht="15" customHeight="1">
      <c r="A56" s="148" t="s">
        <v>249</v>
      </c>
      <c r="B56" s="5" t="s">
        <v>250</v>
      </c>
      <c r="C56" s="93"/>
      <c r="D56" s="93"/>
      <c r="E56" s="93"/>
      <c r="F56" s="93">
        <f t="shared" si="0"/>
        <v>0</v>
      </c>
      <c r="G56" s="101"/>
      <c r="H56" s="101"/>
    </row>
    <row r="57" spans="1:8" ht="15" customHeight="1">
      <c r="A57" s="148" t="s">
        <v>417</v>
      </c>
      <c r="B57" s="5" t="s">
        <v>251</v>
      </c>
      <c r="C57" s="93"/>
      <c r="D57" s="93"/>
      <c r="E57" s="93"/>
      <c r="F57" s="93">
        <f t="shared" si="0"/>
        <v>0</v>
      </c>
      <c r="G57" s="101"/>
      <c r="H57" s="101">
        <v>7181</v>
      </c>
    </row>
    <row r="58" spans="1:8" ht="15" customHeight="1">
      <c r="A58" s="148" t="s">
        <v>252</v>
      </c>
      <c r="B58" s="5" t="s">
        <v>253</v>
      </c>
      <c r="C58" s="93"/>
      <c r="D58" s="93"/>
      <c r="E58" s="93"/>
      <c r="F58" s="93">
        <f t="shared" si="0"/>
        <v>0</v>
      </c>
      <c r="G58" s="101"/>
      <c r="H58" s="101"/>
    </row>
    <row r="59" spans="1:8" ht="15" customHeight="1">
      <c r="A59" s="149" t="s">
        <v>437</v>
      </c>
      <c r="B59" s="47" t="s">
        <v>254</v>
      </c>
      <c r="C59" s="99">
        <f>SUM(C54:C58)</f>
        <v>0</v>
      </c>
      <c r="D59" s="99"/>
      <c r="E59" s="99"/>
      <c r="F59" s="99">
        <f t="shared" si="0"/>
        <v>0</v>
      </c>
      <c r="G59" s="99">
        <f>SUM(G54:G58)</f>
        <v>0</v>
      </c>
      <c r="H59" s="99">
        <f>SUM(H54:H58)</f>
        <v>7181</v>
      </c>
    </row>
    <row r="60" spans="1:8" ht="15" customHeight="1">
      <c r="A60" s="148" t="s">
        <v>260</v>
      </c>
      <c r="B60" s="5" t="s">
        <v>261</v>
      </c>
      <c r="C60" s="93"/>
      <c r="D60" s="93"/>
      <c r="E60" s="93"/>
      <c r="F60" s="93">
        <f t="shared" si="0"/>
        <v>0</v>
      </c>
      <c r="G60" s="101"/>
      <c r="H60" s="101"/>
    </row>
    <row r="61" spans="1:8" ht="15" customHeight="1">
      <c r="A61" s="150" t="s">
        <v>420</v>
      </c>
      <c r="B61" s="5" t="s">
        <v>262</v>
      </c>
      <c r="C61" s="93"/>
      <c r="D61" s="93"/>
      <c r="E61" s="93"/>
      <c r="F61" s="93">
        <f t="shared" si="0"/>
        <v>0</v>
      </c>
      <c r="G61" s="101"/>
      <c r="H61" s="101">
        <v>59447</v>
      </c>
    </row>
    <row r="62" spans="1:8" ht="15" customHeight="1">
      <c r="A62" s="148" t="s">
        <v>421</v>
      </c>
      <c r="B62" s="5" t="s">
        <v>263</v>
      </c>
      <c r="C62" s="93"/>
      <c r="D62" s="93"/>
      <c r="E62" s="93"/>
      <c r="F62" s="93">
        <f t="shared" si="0"/>
        <v>0</v>
      </c>
      <c r="G62" s="101"/>
      <c r="H62" s="101"/>
    </row>
    <row r="63" spans="1:8" ht="15" customHeight="1">
      <c r="A63" s="37" t="s">
        <v>440</v>
      </c>
      <c r="B63" s="47" t="s">
        <v>264</v>
      </c>
      <c r="C63" s="99">
        <f>SUM(C60:C62)</f>
        <v>0</v>
      </c>
      <c r="D63" s="99"/>
      <c r="E63" s="99"/>
      <c r="F63" s="99">
        <f t="shared" si="0"/>
        <v>0</v>
      </c>
      <c r="G63" s="99">
        <f>SUM(G60:G62)</f>
        <v>0</v>
      </c>
      <c r="H63" s="99">
        <f>SUM(H60:H62)</f>
        <v>59447</v>
      </c>
    </row>
    <row r="64" spans="1:8" ht="15" customHeight="1">
      <c r="A64" s="53" t="s">
        <v>497</v>
      </c>
      <c r="B64" s="58"/>
      <c r="C64" s="93"/>
      <c r="D64" s="93"/>
      <c r="E64" s="93"/>
      <c r="F64" s="93">
        <f t="shared" si="0"/>
        <v>0</v>
      </c>
      <c r="G64" s="101"/>
      <c r="H64" s="101"/>
    </row>
    <row r="65" spans="1:8" ht="15">
      <c r="A65" s="44" t="s">
        <v>439</v>
      </c>
      <c r="B65" s="33" t="s">
        <v>265</v>
      </c>
      <c r="C65" s="99">
        <f>SUM(C63,C59,C53,C17,C31,C42,C46)</f>
        <v>739516135</v>
      </c>
      <c r="D65" s="99"/>
      <c r="E65" s="99"/>
      <c r="F65" s="99">
        <f t="shared" si="0"/>
        <v>739516135</v>
      </c>
      <c r="G65" s="99">
        <f>SUM(G63,G59,G53,G17,G31,G42,G46)</f>
        <v>669983504</v>
      </c>
      <c r="H65" s="99">
        <f>SUM(H63,H59,H53,H17,H31,H42,H46)</f>
        <v>937298216</v>
      </c>
    </row>
    <row r="66" spans="1:8" ht="15">
      <c r="A66" s="57" t="s">
        <v>550</v>
      </c>
      <c r="B66" s="56"/>
      <c r="C66" s="93"/>
      <c r="D66" s="93"/>
      <c r="E66" s="93"/>
      <c r="F66" s="93">
        <f t="shared" si="0"/>
        <v>0</v>
      </c>
      <c r="G66" s="101"/>
      <c r="H66" s="101"/>
    </row>
    <row r="67" spans="1:8" ht="15">
      <c r="A67" s="57" t="s">
        <v>551</v>
      </c>
      <c r="B67" s="56"/>
      <c r="C67" s="93"/>
      <c r="D67" s="93"/>
      <c r="E67" s="93"/>
      <c r="F67" s="93">
        <f t="shared" si="0"/>
        <v>0</v>
      </c>
      <c r="G67" s="101"/>
      <c r="H67" s="101"/>
    </row>
    <row r="68" spans="1:8" ht="14.25">
      <c r="A68" s="35" t="s">
        <v>422</v>
      </c>
      <c r="B68" s="4" t="s">
        <v>266</v>
      </c>
      <c r="C68" s="93"/>
      <c r="D68" s="93"/>
      <c r="E68" s="93"/>
      <c r="F68" s="93">
        <f t="shared" si="0"/>
        <v>0</v>
      </c>
      <c r="G68" s="101"/>
      <c r="H68" s="101"/>
    </row>
    <row r="69" spans="1:8" ht="14.25">
      <c r="A69" s="12" t="s">
        <v>267</v>
      </c>
      <c r="B69" s="4" t="s">
        <v>268</v>
      </c>
      <c r="C69" s="93"/>
      <c r="D69" s="93"/>
      <c r="E69" s="93"/>
      <c r="F69" s="93">
        <f t="shared" si="0"/>
        <v>0</v>
      </c>
      <c r="G69" s="101"/>
      <c r="H69" s="101"/>
    </row>
    <row r="70" spans="1:8" ht="14.25">
      <c r="A70" s="35" t="s">
        <v>423</v>
      </c>
      <c r="B70" s="4" t="s">
        <v>269</v>
      </c>
      <c r="C70" s="93">
        <v>0</v>
      </c>
      <c r="D70" s="93"/>
      <c r="E70" s="93"/>
      <c r="F70" s="93">
        <f aca="true" t="shared" si="1" ref="F70:F95">SUM(C70:E70)</f>
        <v>0</v>
      </c>
      <c r="G70" s="101"/>
      <c r="H70" s="101"/>
    </row>
    <row r="71" spans="1:8" ht="14.25">
      <c r="A71" s="14" t="s">
        <v>441</v>
      </c>
      <c r="B71" s="6" t="s">
        <v>270</v>
      </c>
      <c r="C71" s="99">
        <f>SUM(C68:C70)</f>
        <v>0</v>
      </c>
      <c r="D71" s="99"/>
      <c r="E71" s="99"/>
      <c r="F71" s="99">
        <f t="shared" si="1"/>
        <v>0</v>
      </c>
      <c r="G71" s="101"/>
      <c r="H71" s="101"/>
    </row>
    <row r="72" spans="1:8" ht="14.25">
      <c r="A72" s="12" t="s">
        <v>424</v>
      </c>
      <c r="B72" s="4" t="s">
        <v>271</v>
      </c>
      <c r="C72" s="93"/>
      <c r="D72" s="93"/>
      <c r="E72" s="93"/>
      <c r="F72" s="93">
        <f t="shared" si="1"/>
        <v>0</v>
      </c>
      <c r="G72" s="101"/>
      <c r="H72" s="101"/>
    </row>
    <row r="73" spans="1:8" ht="14.25">
      <c r="A73" s="35" t="s">
        <v>272</v>
      </c>
      <c r="B73" s="4" t="s">
        <v>273</v>
      </c>
      <c r="C73" s="93"/>
      <c r="D73" s="93"/>
      <c r="E73" s="93"/>
      <c r="F73" s="93">
        <f t="shared" si="1"/>
        <v>0</v>
      </c>
      <c r="G73" s="101"/>
      <c r="H73" s="101"/>
    </row>
    <row r="74" spans="1:8" ht="14.25">
      <c r="A74" s="12" t="s">
        <v>425</v>
      </c>
      <c r="B74" s="4" t="s">
        <v>274</v>
      </c>
      <c r="C74" s="93"/>
      <c r="D74" s="93"/>
      <c r="E74" s="93"/>
      <c r="F74" s="93">
        <f t="shared" si="1"/>
        <v>0</v>
      </c>
      <c r="G74" s="101"/>
      <c r="H74" s="101"/>
    </row>
    <row r="75" spans="1:8" ht="14.25">
      <c r="A75" s="35" t="s">
        <v>275</v>
      </c>
      <c r="B75" s="4" t="s">
        <v>276</v>
      </c>
      <c r="C75" s="93"/>
      <c r="D75" s="93"/>
      <c r="E75" s="93"/>
      <c r="F75" s="93">
        <f t="shared" si="1"/>
        <v>0</v>
      </c>
      <c r="G75" s="101"/>
      <c r="H75" s="101"/>
    </row>
    <row r="76" spans="1:8" ht="14.25">
      <c r="A76" s="13" t="s">
        <v>442</v>
      </c>
      <c r="B76" s="6" t="s">
        <v>277</v>
      </c>
      <c r="C76" s="99">
        <f>SUM(C72:C75)</f>
        <v>0</v>
      </c>
      <c r="D76" s="99"/>
      <c r="E76" s="99"/>
      <c r="F76" s="99">
        <f t="shared" si="1"/>
        <v>0</v>
      </c>
      <c r="G76" s="101"/>
      <c r="H76" s="101"/>
    </row>
    <row r="77" spans="1:8" ht="14.25">
      <c r="A77" s="4" t="s">
        <v>548</v>
      </c>
      <c r="B77" s="4" t="s">
        <v>278</v>
      </c>
      <c r="C77" s="93">
        <v>375504116</v>
      </c>
      <c r="D77" s="93"/>
      <c r="E77" s="93"/>
      <c r="F77" s="93">
        <f t="shared" si="1"/>
        <v>375504116</v>
      </c>
      <c r="G77" s="101">
        <v>140904351</v>
      </c>
      <c r="H77" s="101">
        <v>146011146</v>
      </c>
    </row>
    <row r="78" spans="1:8" ht="14.25">
      <c r="A78" s="4" t="s">
        <v>549</v>
      </c>
      <c r="B78" s="4" t="s">
        <v>278</v>
      </c>
      <c r="C78" s="93"/>
      <c r="D78" s="93"/>
      <c r="E78" s="93"/>
      <c r="F78" s="93">
        <f t="shared" si="1"/>
        <v>0</v>
      </c>
      <c r="G78" s="101"/>
      <c r="H78" s="101"/>
    </row>
    <row r="79" spans="1:8" ht="14.25">
      <c r="A79" s="4" t="s">
        <v>546</v>
      </c>
      <c r="B79" s="4" t="s">
        <v>279</v>
      </c>
      <c r="C79" s="93"/>
      <c r="D79" s="93"/>
      <c r="E79" s="93"/>
      <c r="F79" s="93">
        <f t="shared" si="1"/>
        <v>0</v>
      </c>
      <c r="G79" s="101"/>
      <c r="H79" s="101"/>
    </row>
    <row r="80" spans="1:8" ht="14.25">
      <c r="A80" s="4" t="s">
        <v>547</v>
      </c>
      <c r="B80" s="4" t="s">
        <v>279</v>
      </c>
      <c r="C80" s="93"/>
      <c r="D80" s="93"/>
      <c r="E80" s="93"/>
      <c r="F80" s="93">
        <f t="shared" si="1"/>
        <v>0</v>
      </c>
      <c r="G80" s="101"/>
      <c r="H80" s="101"/>
    </row>
    <row r="81" spans="1:8" ht="14.25">
      <c r="A81" s="6" t="s">
        <v>443</v>
      </c>
      <c r="B81" s="6" t="s">
        <v>280</v>
      </c>
      <c r="C81" s="99">
        <f>SUM(C77:C80)</f>
        <v>375504116</v>
      </c>
      <c r="D81" s="99"/>
      <c r="E81" s="99"/>
      <c r="F81" s="99">
        <f t="shared" si="1"/>
        <v>375504116</v>
      </c>
      <c r="G81" s="99">
        <f>SUM(G77:G80)</f>
        <v>140904351</v>
      </c>
      <c r="H81" s="99">
        <f>SUM(H77:H80)</f>
        <v>146011146</v>
      </c>
    </row>
    <row r="82" spans="1:8" ht="14.25">
      <c r="A82" s="35" t="s">
        <v>281</v>
      </c>
      <c r="B82" s="4" t="s">
        <v>282</v>
      </c>
      <c r="C82" s="93"/>
      <c r="D82" s="93"/>
      <c r="E82" s="93"/>
      <c r="F82" s="93">
        <f t="shared" si="1"/>
        <v>0</v>
      </c>
      <c r="G82" s="101"/>
      <c r="H82" s="101">
        <v>14041831</v>
      </c>
    </row>
    <row r="83" spans="1:8" ht="14.25">
      <c r="A83" s="35" t="s">
        <v>283</v>
      </c>
      <c r="B83" s="4" t="s">
        <v>284</v>
      </c>
      <c r="C83" s="93"/>
      <c r="D83" s="93"/>
      <c r="E83" s="93"/>
      <c r="F83" s="93">
        <f t="shared" si="1"/>
        <v>0</v>
      </c>
      <c r="G83" s="101"/>
      <c r="H83" s="101"/>
    </row>
    <row r="84" spans="1:8" ht="14.25">
      <c r="A84" s="35" t="s">
        <v>285</v>
      </c>
      <c r="B84" s="4" t="s">
        <v>286</v>
      </c>
      <c r="C84" s="93"/>
      <c r="D84" s="93"/>
      <c r="E84" s="93"/>
      <c r="F84" s="93">
        <f t="shared" si="1"/>
        <v>0</v>
      </c>
      <c r="G84" s="101"/>
      <c r="H84" s="101"/>
    </row>
    <row r="85" spans="1:8" ht="14.25">
      <c r="A85" s="35" t="s">
        <v>287</v>
      </c>
      <c r="B85" s="4" t="s">
        <v>288</v>
      </c>
      <c r="C85" s="93"/>
      <c r="D85" s="93"/>
      <c r="E85" s="93"/>
      <c r="F85" s="93">
        <f t="shared" si="1"/>
        <v>0</v>
      </c>
      <c r="G85" s="101"/>
      <c r="H85" s="101"/>
    </row>
    <row r="86" spans="1:8" ht="14.25">
      <c r="A86" s="12" t="s">
        <v>426</v>
      </c>
      <c r="B86" s="4" t="s">
        <v>289</v>
      </c>
      <c r="C86" s="93"/>
      <c r="D86" s="93"/>
      <c r="E86" s="93"/>
      <c r="F86" s="93">
        <f t="shared" si="1"/>
        <v>0</v>
      </c>
      <c r="G86" s="101"/>
      <c r="H86" s="101"/>
    </row>
    <row r="87" spans="1:8" ht="14.25">
      <c r="A87" s="14" t="s">
        <v>444</v>
      </c>
      <c r="B87" s="6" t="s">
        <v>290</v>
      </c>
      <c r="C87" s="99">
        <f>SUM(C82:C86)</f>
        <v>0</v>
      </c>
      <c r="D87" s="99"/>
      <c r="E87" s="99"/>
      <c r="F87" s="99">
        <f t="shared" si="1"/>
        <v>0</v>
      </c>
      <c r="G87" s="101"/>
      <c r="H87" s="101"/>
    </row>
    <row r="88" spans="1:8" ht="14.25">
      <c r="A88" s="12" t="s">
        <v>291</v>
      </c>
      <c r="B88" s="4" t="s">
        <v>292</v>
      </c>
      <c r="C88" s="93"/>
      <c r="D88" s="93"/>
      <c r="E88" s="93"/>
      <c r="F88" s="93">
        <f t="shared" si="1"/>
        <v>0</v>
      </c>
      <c r="G88" s="101"/>
      <c r="H88" s="101"/>
    </row>
    <row r="89" spans="1:8" ht="14.25">
      <c r="A89" s="12" t="s">
        <v>293</v>
      </c>
      <c r="B89" s="4" t="s">
        <v>294</v>
      </c>
      <c r="C89" s="93"/>
      <c r="D89" s="93"/>
      <c r="E89" s="93"/>
      <c r="F89" s="93">
        <f t="shared" si="1"/>
        <v>0</v>
      </c>
      <c r="G89" s="101"/>
      <c r="H89" s="101"/>
    </row>
    <row r="90" spans="1:8" ht="14.25">
      <c r="A90" s="35" t="s">
        <v>295</v>
      </c>
      <c r="B90" s="4" t="s">
        <v>296</v>
      </c>
      <c r="C90" s="93"/>
      <c r="D90" s="93"/>
      <c r="E90" s="93"/>
      <c r="F90" s="93">
        <f t="shared" si="1"/>
        <v>0</v>
      </c>
      <c r="G90" s="101"/>
      <c r="H90" s="101"/>
    </row>
    <row r="91" spans="1:8" ht="14.25">
      <c r="A91" s="35" t="s">
        <v>427</v>
      </c>
      <c r="B91" s="4" t="s">
        <v>297</v>
      </c>
      <c r="C91" s="93"/>
      <c r="D91" s="93"/>
      <c r="E91" s="93"/>
      <c r="F91" s="93">
        <f t="shared" si="1"/>
        <v>0</v>
      </c>
      <c r="G91" s="101"/>
      <c r="H91" s="101"/>
    </row>
    <row r="92" spans="1:8" ht="14.25">
      <c r="A92" s="13" t="s">
        <v>445</v>
      </c>
      <c r="B92" s="6" t="s">
        <v>298</v>
      </c>
      <c r="C92" s="99">
        <f>SUM(C88:C91)</f>
        <v>0</v>
      </c>
      <c r="D92" s="99"/>
      <c r="E92" s="99"/>
      <c r="F92" s="99">
        <f t="shared" si="1"/>
        <v>0</v>
      </c>
      <c r="G92" s="101"/>
      <c r="H92" s="101"/>
    </row>
    <row r="93" spans="1:8" ht="14.25">
      <c r="A93" s="14" t="s">
        <v>299</v>
      </c>
      <c r="B93" s="6" t="s">
        <v>300</v>
      </c>
      <c r="C93" s="99"/>
      <c r="D93" s="99"/>
      <c r="E93" s="99"/>
      <c r="F93" s="99">
        <f t="shared" si="1"/>
        <v>0</v>
      </c>
      <c r="G93" s="101"/>
      <c r="H93" s="101"/>
    </row>
    <row r="94" spans="1:8" ht="15">
      <c r="A94" s="38" t="s">
        <v>446</v>
      </c>
      <c r="B94" s="39" t="s">
        <v>301</v>
      </c>
      <c r="C94" s="99">
        <f>SUM(C92,C87,C81,C76,C71,C93)</f>
        <v>375504116</v>
      </c>
      <c r="D94" s="99"/>
      <c r="E94" s="99"/>
      <c r="F94" s="99">
        <f t="shared" si="1"/>
        <v>375504116</v>
      </c>
      <c r="G94" s="99">
        <f>SUM(G92,G87,G81,G76,G71,G93)</f>
        <v>140904351</v>
      </c>
      <c r="H94" s="99">
        <f>SUM(H92,H87,H81,H76,H71,H93)</f>
        <v>146011146</v>
      </c>
    </row>
    <row r="95" spans="1:8" ht="15">
      <c r="A95" s="42" t="s">
        <v>429</v>
      </c>
      <c r="B95" s="43"/>
      <c r="C95" s="99">
        <f>SUM(C94,C65)</f>
        <v>1115020251</v>
      </c>
      <c r="D95" s="99"/>
      <c r="E95" s="99"/>
      <c r="F95" s="99">
        <f t="shared" si="1"/>
        <v>1115020251</v>
      </c>
      <c r="G95" s="99">
        <f>SUM(G94,G65)</f>
        <v>810887855</v>
      </c>
      <c r="H95" s="99">
        <f>SUM(H94,H65)</f>
        <v>1083309362</v>
      </c>
    </row>
  </sheetData>
  <sheetProtection/>
  <mergeCells count="2">
    <mergeCell ref="A1:F1"/>
    <mergeCell ref="A2:F2"/>
  </mergeCells>
  <printOptions/>
  <pageMargins left="0.5118110236220472" right="0.5118110236220472" top="0.35433070866141736" bottom="0.2755905511811024" header="0.1968503937007874" footer="0.1968503937007874"/>
  <pageSetup horizontalDpi="600" verticalDpi="600" orientation="portrait" paperSize="9" scale="53" r:id="rId1"/>
  <headerFooter>
    <oddHeader>&amp;C/2018. () önkormányzati rendelet 2.1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59" t="s">
        <v>569</v>
      </c>
      <c r="B1" s="163"/>
      <c r="C1" s="163"/>
      <c r="D1" s="163"/>
      <c r="E1" s="163"/>
      <c r="F1" s="162"/>
    </row>
    <row r="2" spans="1:8" ht="24" customHeight="1">
      <c r="A2" s="160" t="s">
        <v>467</v>
      </c>
      <c r="B2" s="161"/>
      <c r="C2" s="161"/>
      <c r="D2" s="161"/>
      <c r="E2" s="161"/>
      <c r="F2" s="162"/>
      <c r="H2" s="65"/>
    </row>
    <row r="3" ht="18">
      <c r="A3" s="45"/>
    </row>
    <row r="4" ht="14.25">
      <c r="A4" s="73"/>
    </row>
    <row r="5" spans="1:6" ht="66">
      <c r="A5" s="1" t="s">
        <v>11</v>
      </c>
      <c r="B5" s="2" t="s">
        <v>10</v>
      </c>
      <c r="C5" s="55" t="s">
        <v>499</v>
      </c>
      <c r="D5" s="55" t="s">
        <v>500</v>
      </c>
      <c r="E5" s="55" t="s">
        <v>501</v>
      </c>
      <c r="F5" s="67" t="s">
        <v>3</v>
      </c>
    </row>
    <row r="6" spans="1:6" ht="15" customHeight="1">
      <c r="A6" s="29" t="s">
        <v>183</v>
      </c>
      <c r="B6" s="5" t="s">
        <v>184</v>
      </c>
      <c r="C6" s="25"/>
      <c r="D6" s="25"/>
      <c r="E6" s="25"/>
      <c r="F6" s="25"/>
    </row>
    <row r="7" spans="1:6" ht="15" customHeight="1">
      <c r="A7" s="4" t="s">
        <v>185</v>
      </c>
      <c r="B7" s="5" t="s">
        <v>186</v>
      </c>
      <c r="C7" s="25"/>
      <c r="D7" s="25"/>
      <c r="E7" s="25"/>
      <c r="F7" s="25"/>
    </row>
    <row r="8" spans="1:6" ht="15" customHeight="1">
      <c r="A8" s="4" t="s">
        <v>187</v>
      </c>
      <c r="B8" s="5" t="s">
        <v>188</v>
      </c>
      <c r="C8" s="25"/>
      <c r="D8" s="25"/>
      <c r="E8" s="25"/>
      <c r="F8" s="25"/>
    </row>
    <row r="9" spans="1:6" ht="15" customHeight="1">
      <c r="A9" s="4" t="s">
        <v>189</v>
      </c>
      <c r="B9" s="5" t="s">
        <v>190</v>
      </c>
      <c r="C9" s="25"/>
      <c r="D9" s="25"/>
      <c r="E9" s="25"/>
      <c r="F9" s="25"/>
    </row>
    <row r="10" spans="1:6" ht="15" customHeight="1">
      <c r="A10" s="4" t="s">
        <v>191</v>
      </c>
      <c r="B10" s="5" t="s">
        <v>192</v>
      </c>
      <c r="C10" s="25"/>
      <c r="D10" s="25"/>
      <c r="E10" s="25"/>
      <c r="F10" s="25"/>
    </row>
    <row r="11" spans="1:6" ht="15" customHeight="1">
      <c r="A11" s="4" t="s">
        <v>193</v>
      </c>
      <c r="B11" s="5" t="s">
        <v>194</v>
      </c>
      <c r="C11" s="25"/>
      <c r="D11" s="25"/>
      <c r="E11" s="25"/>
      <c r="F11" s="25"/>
    </row>
    <row r="12" spans="1:6" ht="15" customHeight="1">
      <c r="A12" s="6" t="s">
        <v>430</v>
      </c>
      <c r="B12" s="7" t="s">
        <v>195</v>
      </c>
      <c r="C12" s="25"/>
      <c r="D12" s="25"/>
      <c r="E12" s="25"/>
      <c r="F12" s="25"/>
    </row>
    <row r="13" spans="1:6" ht="15" customHeight="1">
      <c r="A13" s="4" t="s">
        <v>196</v>
      </c>
      <c r="B13" s="5" t="s">
        <v>197</v>
      </c>
      <c r="C13" s="25"/>
      <c r="D13" s="25"/>
      <c r="E13" s="25"/>
      <c r="F13" s="25"/>
    </row>
    <row r="14" spans="1:6" ht="15" customHeight="1">
      <c r="A14" s="4" t="s">
        <v>198</v>
      </c>
      <c r="B14" s="5" t="s">
        <v>199</v>
      </c>
      <c r="C14" s="25"/>
      <c r="D14" s="25"/>
      <c r="E14" s="25"/>
      <c r="F14" s="25"/>
    </row>
    <row r="15" spans="1:6" ht="15" customHeight="1">
      <c r="A15" s="4" t="s">
        <v>393</v>
      </c>
      <c r="B15" s="5" t="s">
        <v>200</v>
      </c>
      <c r="C15" s="25"/>
      <c r="D15" s="25"/>
      <c r="E15" s="25"/>
      <c r="F15" s="25"/>
    </row>
    <row r="16" spans="1:6" ht="15" customHeight="1">
      <c r="A16" s="4" t="s">
        <v>394</v>
      </c>
      <c r="B16" s="5" t="s">
        <v>201</v>
      </c>
      <c r="C16" s="25"/>
      <c r="D16" s="25"/>
      <c r="E16" s="25"/>
      <c r="F16" s="25"/>
    </row>
    <row r="17" spans="1:6" ht="15" customHeight="1">
      <c r="A17" s="4" t="s">
        <v>395</v>
      </c>
      <c r="B17" s="5" t="s">
        <v>202</v>
      </c>
      <c r="C17" s="25"/>
      <c r="D17" s="25"/>
      <c r="E17" s="25"/>
      <c r="F17" s="25"/>
    </row>
    <row r="18" spans="1:6" ht="15" customHeight="1">
      <c r="A18" s="37" t="s">
        <v>431</v>
      </c>
      <c r="B18" s="47" t="s">
        <v>203</v>
      </c>
      <c r="C18" s="25"/>
      <c r="D18" s="25"/>
      <c r="E18" s="25"/>
      <c r="F18" s="25"/>
    </row>
    <row r="19" spans="1:6" ht="15" customHeight="1">
      <c r="A19" s="4" t="s">
        <v>399</v>
      </c>
      <c r="B19" s="5" t="s">
        <v>212</v>
      </c>
      <c r="C19" s="25"/>
      <c r="D19" s="25"/>
      <c r="E19" s="25"/>
      <c r="F19" s="25"/>
    </row>
    <row r="20" spans="1:6" ht="15" customHeight="1">
      <c r="A20" s="4" t="s">
        <v>400</v>
      </c>
      <c r="B20" s="5" t="s">
        <v>213</v>
      </c>
      <c r="C20" s="25"/>
      <c r="D20" s="25"/>
      <c r="E20" s="25"/>
      <c r="F20" s="25"/>
    </row>
    <row r="21" spans="1:6" ht="15" customHeight="1">
      <c r="A21" s="6" t="s">
        <v>433</v>
      </c>
      <c r="B21" s="7" t="s">
        <v>214</v>
      </c>
      <c r="C21" s="25"/>
      <c r="D21" s="25"/>
      <c r="E21" s="25"/>
      <c r="F21" s="25"/>
    </row>
    <row r="22" spans="1:6" ht="15" customHeight="1">
      <c r="A22" s="4" t="s">
        <v>401</v>
      </c>
      <c r="B22" s="5" t="s">
        <v>215</v>
      </c>
      <c r="C22" s="25"/>
      <c r="D22" s="25"/>
      <c r="E22" s="25"/>
      <c r="F22" s="25"/>
    </row>
    <row r="23" spans="1:6" ht="15" customHeight="1">
      <c r="A23" s="4" t="s">
        <v>402</v>
      </c>
      <c r="B23" s="5" t="s">
        <v>216</v>
      </c>
      <c r="C23" s="25"/>
      <c r="D23" s="25"/>
      <c r="E23" s="25"/>
      <c r="F23" s="25"/>
    </row>
    <row r="24" spans="1:6" ht="15" customHeight="1">
      <c r="A24" s="4" t="s">
        <v>403</v>
      </c>
      <c r="B24" s="5" t="s">
        <v>217</v>
      </c>
      <c r="C24" s="25"/>
      <c r="D24" s="25"/>
      <c r="E24" s="25"/>
      <c r="F24" s="25"/>
    </row>
    <row r="25" spans="1:6" ht="15" customHeight="1">
      <c r="A25" s="4" t="s">
        <v>404</v>
      </c>
      <c r="B25" s="5" t="s">
        <v>218</v>
      </c>
      <c r="C25" s="25"/>
      <c r="D25" s="25"/>
      <c r="E25" s="25"/>
      <c r="F25" s="25"/>
    </row>
    <row r="26" spans="1:6" ht="15" customHeight="1">
      <c r="A26" s="4" t="s">
        <v>405</v>
      </c>
      <c r="B26" s="5" t="s">
        <v>219</v>
      </c>
      <c r="C26" s="25"/>
      <c r="D26" s="25"/>
      <c r="E26" s="25"/>
      <c r="F26" s="25"/>
    </row>
    <row r="27" spans="1:6" ht="15" customHeight="1">
      <c r="A27" s="4" t="s">
        <v>220</v>
      </c>
      <c r="B27" s="5" t="s">
        <v>221</v>
      </c>
      <c r="C27" s="25"/>
      <c r="D27" s="25"/>
      <c r="E27" s="25"/>
      <c r="F27" s="25"/>
    </row>
    <row r="28" spans="1:6" ht="15" customHeight="1">
      <c r="A28" s="4" t="s">
        <v>406</v>
      </c>
      <c r="B28" s="5" t="s">
        <v>222</v>
      </c>
      <c r="C28" s="25"/>
      <c r="D28" s="25"/>
      <c r="E28" s="25"/>
      <c r="F28" s="25"/>
    </row>
    <row r="29" spans="1:6" ht="15" customHeight="1">
      <c r="A29" s="4" t="s">
        <v>407</v>
      </c>
      <c r="B29" s="5" t="s">
        <v>227</v>
      </c>
      <c r="C29" s="25"/>
      <c r="D29" s="25"/>
      <c r="E29" s="25"/>
      <c r="F29" s="25"/>
    </row>
    <row r="30" spans="1:6" ht="15" customHeight="1">
      <c r="A30" s="6" t="s">
        <v>434</v>
      </c>
      <c r="B30" s="7" t="s">
        <v>229</v>
      </c>
      <c r="C30" s="25"/>
      <c r="D30" s="25"/>
      <c r="E30" s="25"/>
      <c r="F30" s="25"/>
    </row>
    <row r="31" spans="1:6" ht="15" customHeight="1">
      <c r="A31" s="4" t="s">
        <v>408</v>
      </c>
      <c r="B31" s="5" t="s">
        <v>230</v>
      </c>
      <c r="C31" s="25"/>
      <c r="D31" s="25"/>
      <c r="E31" s="25"/>
      <c r="F31" s="25"/>
    </row>
    <row r="32" spans="1:6" ht="15" customHeight="1">
      <c r="A32" s="37" t="s">
        <v>435</v>
      </c>
      <c r="B32" s="47" t="s">
        <v>231</v>
      </c>
      <c r="C32" s="25"/>
      <c r="D32" s="25"/>
      <c r="E32" s="25"/>
      <c r="F32" s="25"/>
    </row>
    <row r="33" spans="1:6" ht="15" customHeight="1">
      <c r="A33" s="12" t="s">
        <v>232</v>
      </c>
      <c r="B33" s="5" t="s">
        <v>233</v>
      </c>
      <c r="C33" s="25"/>
      <c r="D33" s="25"/>
      <c r="E33" s="25"/>
      <c r="F33" s="25"/>
    </row>
    <row r="34" spans="1:6" ht="15" customHeight="1">
      <c r="A34" s="12" t="s">
        <v>409</v>
      </c>
      <c r="B34" s="5" t="s">
        <v>234</v>
      </c>
      <c r="C34" s="25"/>
      <c r="D34" s="25"/>
      <c r="E34" s="25"/>
      <c r="F34" s="25"/>
    </row>
    <row r="35" spans="1:6" ht="15" customHeight="1">
      <c r="A35" s="12" t="s">
        <v>410</v>
      </c>
      <c r="B35" s="5" t="s">
        <v>235</v>
      </c>
      <c r="C35" s="25"/>
      <c r="D35" s="25"/>
      <c r="E35" s="25"/>
      <c r="F35" s="25"/>
    </row>
    <row r="36" spans="1:6" ht="15" customHeight="1">
      <c r="A36" s="12" t="s">
        <v>411</v>
      </c>
      <c r="B36" s="5" t="s">
        <v>236</v>
      </c>
      <c r="C36" s="25"/>
      <c r="D36" s="25"/>
      <c r="E36" s="25"/>
      <c r="F36" s="25"/>
    </row>
    <row r="37" spans="1:6" ht="15" customHeight="1">
      <c r="A37" s="12" t="s">
        <v>237</v>
      </c>
      <c r="B37" s="5" t="s">
        <v>238</v>
      </c>
      <c r="C37" s="25"/>
      <c r="D37" s="25"/>
      <c r="E37" s="25"/>
      <c r="F37" s="25"/>
    </row>
    <row r="38" spans="1:6" ht="15" customHeight="1">
      <c r="A38" s="12" t="s">
        <v>239</v>
      </c>
      <c r="B38" s="5" t="s">
        <v>240</v>
      </c>
      <c r="C38" s="25"/>
      <c r="D38" s="25"/>
      <c r="E38" s="25"/>
      <c r="F38" s="25"/>
    </row>
    <row r="39" spans="1:6" ht="15" customHeight="1">
      <c r="A39" s="12" t="s">
        <v>241</v>
      </c>
      <c r="B39" s="5" t="s">
        <v>242</v>
      </c>
      <c r="C39" s="25"/>
      <c r="D39" s="25"/>
      <c r="E39" s="25"/>
      <c r="F39" s="25"/>
    </row>
    <row r="40" spans="1:6" ht="15" customHeight="1">
      <c r="A40" s="12" t="s">
        <v>412</v>
      </c>
      <c r="B40" s="5" t="s">
        <v>243</v>
      </c>
      <c r="C40" s="25"/>
      <c r="D40" s="25"/>
      <c r="E40" s="25"/>
      <c r="F40" s="25"/>
    </row>
    <row r="41" spans="1:6" ht="15" customHeight="1">
      <c r="A41" s="12" t="s">
        <v>413</v>
      </c>
      <c r="B41" s="5" t="s">
        <v>244</v>
      </c>
      <c r="C41" s="25"/>
      <c r="D41" s="25"/>
      <c r="E41" s="25"/>
      <c r="F41" s="25"/>
    </row>
    <row r="42" spans="1:6" ht="15" customHeight="1">
      <c r="A42" s="12" t="s">
        <v>414</v>
      </c>
      <c r="B42" s="5" t="s">
        <v>245</v>
      </c>
      <c r="C42" s="25"/>
      <c r="D42" s="25"/>
      <c r="E42" s="25"/>
      <c r="F42" s="25"/>
    </row>
    <row r="43" spans="1:6" ht="15" customHeight="1">
      <c r="A43" s="46" t="s">
        <v>436</v>
      </c>
      <c r="B43" s="47" t="s">
        <v>246</v>
      </c>
      <c r="C43" s="25"/>
      <c r="D43" s="25"/>
      <c r="E43" s="25"/>
      <c r="F43" s="25"/>
    </row>
    <row r="44" spans="1:6" ht="15" customHeight="1">
      <c r="A44" s="12" t="s">
        <v>255</v>
      </c>
      <c r="B44" s="5" t="s">
        <v>256</v>
      </c>
      <c r="C44" s="25"/>
      <c r="D44" s="25"/>
      <c r="E44" s="25"/>
      <c r="F44" s="25"/>
    </row>
    <row r="45" spans="1:6" ht="15" customHeight="1">
      <c r="A45" s="4" t="s">
        <v>418</v>
      </c>
      <c r="B45" s="5" t="s">
        <v>257</v>
      </c>
      <c r="C45" s="25"/>
      <c r="D45" s="25"/>
      <c r="E45" s="25"/>
      <c r="F45" s="25"/>
    </row>
    <row r="46" spans="1:6" ht="15" customHeight="1">
      <c r="A46" s="12" t="s">
        <v>419</v>
      </c>
      <c r="B46" s="5" t="s">
        <v>258</v>
      </c>
      <c r="C46" s="25"/>
      <c r="D46" s="25"/>
      <c r="E46" s="25"/>
      <c r="F46" s="25"/>
    </row>
    <row r="47" spans="1:6" ht="15" customHeight="1">
      <c r="A47" s="37" t="s">
        <v>438</v>
      </c>
      <c r="B47" s="47" t="s">
        <v>259</v>
      </c>
      <c r="C47" s="25"/>
      <c r="D47" s="25"/>
      <c r="E47" s="25"/>
      <c r="F47" s="25"/>
    </row>
    <row r="48" spans="1:6" ht="15" customHeight="1">
      <c r="A48" s="53" t="s">
        <v>498</v>
      </c>
      <c r="B48" s="58"/>
      <c r="C48" s="25"/>
      <c r="D48" s="25"/>
      <c r="E48" s="25"/>
      <c r="F48" s="25"/>
    </row>
    <row r="49" spans="1:6" ht="15" customHeight="1">
      <c r="A49" s="4" t="s">
        <v>204</v>
      </c>
      <c r="B49" s="5" t="s">
        <v>205</v>
      </c>
      <c r="C49" s="25"/>
      <c r="D49" s="25"/>
      <c r="E49" s="25"/>
      <c r="F49" s="25"/>
    </row>
    <row r="50" spans="1:6" ht="15" customHeight="1">
      <c r="A50" s="4" t="s">
        <v>206</v>
      </c>
      <c r="B50" s="5" t="s">
        <v>207</v>
      </c>
      <c r="C50" s="25"/>
      <c r="D50" s="25"/>
      <c r="E50" s="25"/>
      <c r="F50" s="25"/>
    </row>
    <row r="51" spans="1:6" ht="15" customHeight="1">
      <c r="A51" s="4" t="s">
        <v>396</v>
      </c>
      <c r="B51" s="5" t="s">
        <v>208</v>
      </c>
      <c r="C51" s="25"/>
      <c r="D51" s="25"/>
      <c r="E51" s="25"/>
      <c r="F51" s="25"/>
    </row>
    <row r="52" spans="1:6" ht="15" customHeight="1">
      <c r="A52" s="4" t="s">
        <v>397</v>
      </c>
      <c r="B52" s="5" t="s">
        <v>209</v>
      </c>
      <c r="C52" s="25"/>
      <c r="D52" s="25"/>
      <c r="E52" s="25"/>
      <c r="F52" s="25"/>
    </row>
    <row r="53" spans="1:6" ht="15" customHeight="1">
      <c r="A53" s="4" t="s">
        <v>398</v>
      </c>
      <c r="B53" s="5" t="s">
        <v>210</v>
      </c>
      <c r="C53" s="25"/>
      <c r="D53" s="25"/>
      <c r="E53" s="25"/>
      <c r="F53" s="25"/>
    </row>
    <row r="54" spans="1:6" ht="15" customHeight="1">
      <c r="A54" s="37" t="s">
        <v>432</v>
      </c>
      <c r="B54" s="47" t="s">
        <v>211</v>
      </c>
      <c r="C54" s="25"/>
      <c r="D54" s="25"/>
      <c r="E54" s="25"/>
      <c r="F54" s="25"/>
    </row>
    <row r="55" spans="1:6" ht="15" customHeight="1">
      <c r="A55" s="12" t="s">
        <v>415</v>
      </c>
      <c r="B55" s="5" t="s">
        <v>247</v>
      </c>
      <c r="C55" s="25"/>
      <c r="D55" s="25"/>
      <c r="E55" s="25"/>
      <c r="F55" s="25"/>
    </row>
    <row r="56" spans="1:6" ht="15" customHeight="1">
      <c r="A56" s="12" t="s">
        <v>416</v>
      </c>
      <c r="B56" s="5" t="s">
        <v>248</v>
      </c>
      <c r="C56" s="25"/>
      <c r="D56" s="25"/>
      <c r="E56" s="25"/>
      <c r="F56" s="25"/>
    </row>
    <row r="57" spans="1:6" ht="15" customHeight="1">
      <c r="A57" s="12" t="s">
        <v>249</v>
      </c>
      <c r="B57" s="5" t="s">
        <v>250</v>
      </c>
      <c r="C57" s="25"/>
      <c r="D57" s="25"/>
      <c r="E57" s="25"/>
      <c r="F57" s="25"/>
    </row>
    <row r="58" spans="1:6" ht="15" customHeight="1">
      <c r="A58" s="12" t="s">
        <v>417</v>
      </c>
      <c r="B58" s="5" t="s">
        <v>251</v>
      </c>
      <c r="C58" s="25"/>
      <c r="D58" s="25"/>
      <c r="E58" s="25"/>
      <c r="F58" s="25"/>
    </row>
    <row r="59" spans="1:6" ht="15" customHeight="1">
      <c r="A59" s="12" t="s">
        <v>252</v>
      </c>
      <c r="B59" s="5" t="s">
        <v>253</v>
      </c>
      <c r="C59" s="25"/>
      <c r="D59" s="25"/>
      <c r="E59" s="25"/>
      <c r="F59" s="25"/>
    </row>
    <row r="60" spans="1:6" ht="15" customHeight="1">
      <c r="A60" s="37" t="s">
        <v>437</v>
      </c>
      <c r="B60" s="47" t="s">
        <v>254</v>
      </c>
      <c r="C60" s="25"/>
      <c r="D60" s="25"/>
      <c r="E60" s="25"/>
      <c r="F60" s="25"/>
    </row>
    <row r="61" spans="1:6" ht="15" customHeight="1">
      <c r="A61" s="12" t="s">
        <v>260</v>
      </c>
      <c r="B61" s="5" t="s">
        <v>261</v>
      </c>
      <c r="C61" s="25"/>
      <c r="D61" s="25"/>
      <c r="E61" s="25"/>
      <c r="F61" s="25"/>
    </row>
    <row r="62" spans="1:6" ht="15" customHeight="1">
      <c r="A62" s="4" t="s">
        <v>420</v>
      </c>
      <c r="B62" s="5" t="s">
        <v>262</v>
      </c>
      <c r="C62" s="25"/>
      <c r="D62" s="25"/>
      <c r="E62" s="25"/>
      <c r="F62" s="25"/>
    </row>
    <row r="63" spans="1:6" ht="15" customHeight="1">
      <c r="A63" s="12" t="s">
        <v>421</v>
      </c>
      <c r="B63" s="5" t="s">
        <v>263</v>
      </c>
      <c r="C63" s="25"/>
      <c r="D63" s="25"/>
      <c r="E63" s="25"/>
      <c r="F63" s="25"/>
    </row>
    <row r="64" spans="1:6" ht="15" customHeight="1">
      <c r="A64" s="37" t="s">
        <v>440</v>
      </c>
      <c r="B64" s="47" t="s">
        <v>264</v>
      </c>
      <c r="C64" s="25"/>
      <c r="D64" s="25"/>
      <c r="E64" s="25"/>
      <c r="F64" s="25"/>
    </row>
    <row r="65" spans="1:6" ht="15" customHeight="1">
      <c r="A65" s="53" t="s">
        <v>497</v>
      </c>
      <c r="B65" s="58"/>
      <c r="C65" s="25"/>
      <c r="D65" s="25"/>
      <c r="E65" s="25"/>
      <c r="F65" s="25"/>
    </row>
    <row r="66" spans="1:6" ht="15">
      <c r="A66" s="44" t="s">
        <v>439</v>
      </c>
      <c r="B66" s="33" t="s">
        <v>265</v>
      </c>
      <c r="C66" s="25"/>
      <c r="D66" s="25"/>
      <c r="E66" s="25"/>
      <c r="F66" s="25"/>
    </row>
    <row r="67" spans="1:6" ht="15">
      <c r="A67" s="57" t="s">
        <v>550</v>
      </c>
      <c r="B67" s="56"/>
      <c r="C67" s="25"/>
      <c r="D67" s="25"/>
      <c r="E67" s="25"/>
      <c r="F67" s="25"/>
    </row>
    <row r="68" spans="1:6" ht="15">
      <c r="A68" s="57" t="s">
        <v>551</v>
      </c>
      <c r="B68" s="56"/>
      <c r="C68" s="25"/>
      <c r="D68" s="25"/>
      <c r="E68" s="25"/>
      <c r="F68" s="25"/>
    </row>
    <row r="69" spans="1:6" ht="14.25">
      <c r="A69" s="35" t="s">
        <v>422</v>
      </c>
      <c r="B69" s="4" t="s">
        <v>266</v>
      </c>
      <c r="C69" s="25"/>
      <c r="D69" s="25"/>
      <c r="E69" s="25"/>
      <c r="F69" s="25"/>
    </row>
    <row r="70" spans="1:6" ht="14.25">
      <c r="A70" s="12" t="s">
        <v>267</v>
      </c>
      <c r="B70" s="4" t="s">
        <v>268</v>
      </c>
      <c r="C70" s="25"/>
      <c r="D70" s="25"/>
      <c r="E70" s="25"/>
      <c r="F70" s="25"/>
    </row>
    <row r="71" spans="1:6" ht="14.25">
      <c r="A71" s="35" t="s">
        <v>423</v>
      </c>
      <c r="B71" s="4" t="s">
        <v>269</v>
      </c>
      <c r="C71" s="25"/>
      <c r="D71" s="25"/>
      <c r="E71" s="25"/>
      <c r="F71" s="25"/>
    </row>
    <row r="72" spans="1:6" ht="14.25">
      <c r="A72" s="14" t="s">
        <v>441</v>
      </c>
      <c r="B72" s="6" t="s">
        <v>270</v>
      </c>
      <c r="C72" s="25"/>
      <c r="D72" s="25"/>
      <c r="E72" s="25"/>
      <c r="F72" s="25"/>
    </row>
    <row r="73" spans="1:6" ht="14.25">
      <c r="A73" s="12" t="s">
        <v>424</v>
      </c>
      <c r="B73" s="4" t="s">
        <v>271</v>
      </c>
      <c r="C73" s="25"/>
      <c r="D73" s="25"/>
      <c r="E73" s="25"/>
      <c r="F73" s="25"/>
    </row>
    <row r="74" spans="1:6" ht="14.25">
      <c r="A74" s="35" t="s">
        <v>272</v>
      </c>
      <c r="B74" s="4" t="s">
        <v>273</v>
      </c>
      <c r="C74" s="25"/>
      <c r="D74" s="25"/>
      <c r="E74" s="25"/>
      <c r="F74" s="25"/>
    </row>
    <row r="75" spans="1:6" ht="14.25">
      <c r="A75" s="12" t="s">
        <v>425</v>
      </c>
      <c r="B75" s="4" t="s">
        <v>274</v>
      </c>
      <c r="C75" s="25"/>
      <c r="D75" s="25"/>
      <c r="E75" s="25"/>
      <c r="F75" s="25"/>
    </row>
    <row r="76" spans="1:6" ht="14.25">
      <c r="A76" s="35" t="s">
        <v>275</v>
      </c>
      <c r="B76" s="4" t="s">
        <v>276</v>
      </c>
      <c r="C76" s="25"/>
      <c r="D76" s="25"/>
      <c r="E76" s="25"/>
      <c r="F76" s="25"/>
    </row>
    <row r="77" spans="1:6" ht="14.25">
      <c r="A77" s="13" t="s">
        <v>442</v>
      </c>
      <c r="B77" s="6" t="s">
        <v>277</v>
      </c>
      <c r="C77" s="25"/>
      <c r="D77" s="25"/>
      <c r="E77" s="25"/>
      <c r="F77" s="25"/>
    </row>
    <row r="78" spans="1:6" ht="14.25">
      <c r="A78" s="4" t="s">
        <v>548</v>
      </c>
      <c r="B78" s="4" t="s">
        <v>278</v>
      </c>
      <c r="C78" s="25"/>
      <c r="D78" s="25"/>
      <c r="E78" s="25"/>
      <c r="F78" s="25"/>
    </row>
    <row r="79" spans="1:6" ht="14.25">
      <c r="A79" s="4" t="s">
        <v>549</v>
      </c>
      <c r="B79" s="4" t="s">
        <v>278</v>
      </c>
      <c r="C79" s="25"/>
      <c r="D79" s="25"/>
      <c r="E79" s="25"/>
      <c r="F79" s="25"/>
    </row>
    <row r="80" spans="1:6" ht="14.25">
      <c r="A80" s="4" t="s">
        <v>546</v>
      </c>
      <c r="B80" s="4" t="s">
        <v>279</v>
      </c>
      <c r="C80" s="25"/>
      <c r="D80" s="25"/>
      <c r="E80" s="25"/>
      <c r="F80" s="25"/>
    </row>
    <row r="81" spans="1:6" ht="14.25">
      <c r="A81" s="4" t="s">
        <v>547</v>
      </c>
      <c r="B81" s="4" t="s">
        <v>279</v>
      </c>
      <c r="C81" s="25"/>
      <c r="D81" s="25"/>
      <c r="E81" s="25"/>
      <c r="F81" s="25"/>
    </row>
    <row r="82" spans="1:6" ht="14.25">
      <c r="A82" s="6" t="s">
        <v>443</v>
      </c>
      <c r="B82" s="6" t="s">
        <v>280</v>
      </c>
      <c r="C82" s="25"/>
      <c r="D82" s="25"/>
      <c r="E82" s="25"/>
      <c r="F82" s="25"/>
    </row>
    <row r="83" spans="1:6" ht="14.25">
      <c r="A83" s="35" t="s">
        <v>281</v>
      </c>
      <c r="B83" s="4" t="s">
        <v>282</v>
      </c>
      <c r="C83" s="25"/>
      <c r="D83" s="25"/>
      <c r="E83" s="25"/>
      <c r="F83" s="25"/>
    </row>
    <row r="84" spans="1:6" ht="14.25">
      <c r="A84" s="35" t="s">
        <v>283</v>
      </c>
      <c r="B84" s="4" t="s">
        <v>284</v>
      </c>
      <c r="C84" s="25"/>
      <c r="D84" s="25"/>
      <c r="E84" s="25"/>
      <c r="F84" s="25"/>
    </row>
    <row r="85" spans="1:6" ht="14.25">
      <c r="A85" s="35" t="s">
        <v>285</v>
      </c>
      <c r="B85" s="4" t="s">
        <v>286</v>
      </c>
      <c r="C85" s="25"/>
      <c r="D85" s="25"/>
      <c r="E85" s="25"/>
      <c r="F85" s="25"/>
    </row>
    <row r="86" spans="1:6" ht="14.25">
      <c r="A86" s="35" t="s">
        <v>287</v>
      </c>
      <c r="B86" s="4" t="s">
        <v>288</v>
      </c>
      <c r="C86" s="25"/>
      <c r="D86" s="25"/>
      <c r="E86" s="25"/>
      <c r="F86" s="25"/>
    </row>
    <row r="87" spans="1:6" ht="14.25">
      <c r="A87" s="12" t="s">
        <v>426</v>
      </c>
      <c r="B87" s="4" t="s">
        <v>289</v>
      </c>
      <c r="C87" s="25"/>
      <c r="D87" s="25"/>
      <c r="E87" s="25"/>
      <c r="F87" s="25"/>
    </row>
    <row r="88" spans="1:6" ht="14.25">
      <c r="A88" s="14" t="s">
        <v>444</v>
      </c>
      <c r="B88" s="6" t="s">
        <v>290</v>
      </c>
      <c r="C88" s="25"/>
      <c r="D88" s="25"/>
      <c r="E88" s="25"/>
      <c r="F88" s="25"/>
    </row>
    <row r="89" spans="1:6" ht="14.25">
      <c r="A89" s="12" t="s">
        <v>291</v>
      </c>
      <c r="B89" s="4" t="s">
        <v>292</v>
      </c>
      <c r="C89" s="25"/>
      <c r="D89" s="25"/>
      <c r="E89" s="25"/>
      <c r="F89" s="25"/>
    </row>
    <row r="90" spans="1:6" ht="14.25">
      <c r="A90" s="12" t="s">
        <v>293</v>
      </c>
      <c r="B90" s="4" t="s">
        <v>294</v>
      </c>
      <c r="C90" s="25"/>
      <c r="D90" s="25"/>
      <c r="E90" s="25"/>
      <c r="F90" s="25"/>
    </row>
    <row r="91" spans="1:6" ht="14.25">
      <c r="A91" s="35" t="s">
        <v>295</v>
      </c>
      <c r="B91" s="4" t="s">
        <v>296</v>
      </c>
      <c r="C91" s="25"/>
      <c r="D91" s="25"/>
      <c r="E91" s="25"/>
      <c r="F91" s="25"/>
    </row>
    <row r="92" spans="1:6" ht="14.25">
      <c r="A92" s="35" t="s">
        <v>427</v>
      </c>
      <c r="B92" s="4" t="s">
        <v>297</v>
      </c>
      <c r="C92" s="25"/>
      <c r="D92" s="25"/>
      <c r="E92" s="25"/>
      <c r="F92" s="25"/>
    </row>
    <row r="93" spans="1:6" ht="14.25">
      <c r="A93" s="13" t="s">
        <v>445</v>
      </c>
      <c r="B93" s="6" t="s">
        <v>298</v>
      </c>
      <c r="C93" s="25"/>
      <c r="D93" s="25"/>
      <c r="E93" s="25"/>
      <c r="F93" s="25"/>
    </row>
    <row r="94" spans="1:6" ht="14.25">
      <c r="A94" s="14" t="s">
        <v>299</v>
      </c>
      <c r="B94" s="6" t="s">
        <v>300</v>
      </c>
      <c r="C94" s="25"/>
      <c r="D94" s="25"/>
      <c r="E94" s="25"/>
      <c r="F94" s="25"/>
    </row>
    <row r="95" spans="1:6" ht="15">
      <c r="A95" s="38" t="s">
        <v>446</v>
      </c>
      <c r="B95" s="39" t="s">
        <v>301</v>
      </c>
      <c r="C95" s="25"/>
      <c r="D95" s="25"/>
      <c r="E95" s="25"/>
      <c r="F95" s="25"/>
    </row>
    <row r="96" spans="1:6" ht="15">
      <c r="A96" s="42" t="s">
        <v>429</v>
      </c>
      <c r="B96" s="43"/>
      <c r="C96" s="25"/>
      <c r="D96" s="25"/>
      <c r="E96" s="25"/>
      <c r="F96" s="25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59" t="s">
        <v>569</v>
      </c>
      <c r="B1" s="163"/>
      <c r="C1" s="163"/>
      <c r="D1" s="163"/>
      <c r="E1" s="163"/>
      <c r="F1" s="162"/>
    </row>
    <row r="2" spans="1:8" ht="24" customHeight="1">
      <c r="A2" s="160" t="s">
        <v>467</v>
      </c>
      <c r="B2" s="161"/>
      <c r="C2" s="161"/>
      <c r="D2" s="161"/>
      <c r="E2" s="161"/>
      <c r="F2" s="162"/>
      <c r="H2" s="65"/>
    </row>
    <row r="3" ht="18">
      <c r="A3" s="45"/>
    </row>
    <row r="4" ht="14.25">
      <c r="A4" s="3" t="s">
        <v>563</v>
      </c>
    </row>
    <row r="5" spans="1:6" ht="53.25">
      <c r="A5" s="1" t="s">
        <v>11</v>
      </c>
      <c r="B5" s="2" t="s">
        <v>10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5" customHeight="1">
      <c r="A6" s="29" t="s">
        <v>183</v>
      </c>
      <c r="B6" s="5" t="s">
        <v>184</v>
      </c>
      <c r="C6" s="25"/>
      <c r="D6" s="25"/>
      <c r="E6" s="25"/>
      <c r="F6" s="25"/>
    </row>
    <row r="7" spans="1:6" ht="15" customHeight="1">
      <c r="A7" s="4" t="s">
        <v>185</v>
      </c>
      <c r="B7" s="5" t="s">
        <v>186</v>
      </c>
      <c r="C7" s="25"/>
      <c r="D7" s="25"/>
      <c r="E7" s="25"/>
      <c r="F7" s="25"/>
    </row>
    <row r="8" spans="1:6" ht="15" customHeight="1">
      <c r="A8" s="4" t="s">
        <v>187</v>
      </c>
      <c r="B8" s="5" t="s">
        <v>188</v>
      </c>
      <c r="C8" s="25"/>
      <c r="D8" s="25"/>
      <c r="E8" s="25"/>
      <c r="F8" s="25"/>
    </row>
    <row r="9" spans="1:6" ht="15" customHeight="1">
      <c r="A9" s="4" t="s">
        <v>189</v>
      </c>
      <c r="B9" s="5" t="s">
        <v>190</v>
      </c>
      <c r="C9" s="25"/>
      <c r="D9" s="25"/>
      <c r="E9" s="25"/>
      <c r="F9" s="25"/>
    </row>
    <row r="10" spans="1:6" ht="15" customHeight="1">
      <c r="A10" s="4" t="s">
        <v>191</v>
      </c>
      <c r="B10" s="5" t="s">
        <v>192</v>
      </c>
      <c r="C10" s="25"/>
      <c r="D10" s="25"/>
      <c r="E10" s="25"/>
      <c r="F10" s="25"/>
    </row>
    <row r="11" spans="1:6" ht="15" customHeight="1">
      <c r="A11" s="4" t="s">
        <v>193</v>
      </c>
      <c r="B11" s="5" t="s">
        <v>194</v>
      </c>
      <c r="C11" s="25"/>
      <c r="D11" s="25"/>
      <c r="E11" s="25"/>
      <c r="F11" s="25"/>
    </row>
    <row r="12" spans="1:6" ht="15" customHeight="1">
      <c r="A12" s="6" t="s">
        <v>430</v>
      </c>
      <c r="B12" s="7" t="s">
        <v>195</v>
      </c>
      <c r="C12" s="25"/>
      <c r="D12" s="25"/>
      <c r="E12" s="25"/>
      <c r="F12" s="25"/>
    </row>
    <row r="13" spans="1:6" ht="15" customHeight="1">
      <c r="A13" s="4" t="s">
        <v>196</v>
      </c>
      <c r="B13" s="5" t="s">
        <v>197</v>
      </c>
      <c r="C13" s="25"/>
      <c r="D13" s="25"/>
      <c r="E13" s="25"/>
      <c r="F13" s="25"/>
    </row>
    <row r="14" spans="1:6" ht="15" customHeight="1">
      <c r="A14" s="4" t="s">
        <v>198</v>
      </c>
      <c r="B14" s="5" t="s">
        <v>199</v>
      </c>
      <c r="C14" s="25"/>
      <c r="D14" s="25"/>
      <c r="E14" s="25"/>
      <c r="F14" s="25"/>
    </row>
    <row r="15" spans="1:6" ht="15" customHeight="1">
      <c r="A15" s="4" t="s">
        <v>393</v>
      </c>
      <c r="B15" s="5" t="s">
        <v>200</v>
      </c>
      <c r="C15" s="25"/>
      <c r="D15" s="25"/>
      <c r="E15" s="25"/>
      <c r="F15" s="25"/>
    </row>
    <row r="16" spans="1:6" ht="15" customHeight="1">
      <c r="A16" s="4" t="s">
        <v>394</v>
      </c>
      <c r="B16" s="5" t="s">
        <v>201</v>
      </c>
      <c r="C16" s="25"/>
      <c r="D16" s="25"/>
      <c r="E16" s="25"/>
      <c r="F16" s="25"/>
    </row>
    <row r="17" spans="1:6" ht="15" customHeight="1">
      <c r="A17" s="4" t="s">
        <v>395</v>
      </c>
      <c r="B17" s="5" t="s">
        <v>202</v>
      </c>
      <c r="C17" s="25"/>
      <c r="D17" s="25"/>
      <c r="E17" s="25"/>
      <c r="F17" s="25"/>
    </row>
    <row r="18" spans="1:6" ht="15" customHeight="1">
      <c r="A18" s="37" t="s">
        <v>431</v>
      </c>
      <c r="B18" s="47" t="s">
        <v>203</v>
      </c>
      <c r="C18" s="25"/>
      <c r="D18" s="25"/>
      <c r="E18" s="25"/>
      <c r="F18" s="25"/>
    </row>
    <row r="19" spans="1:6" ht="15" customHeight="1">
      <c r="A19" s="4" t="s">
        <v>399</v>
      </c>
      <c r="B19" s="5" t="s">
        <v>212</v>
      </c>
      <c r="C19" s="25"/>
      <c r="D19" s="25"/>
      <c r="E19" s="25"/>
      <c r="F19" s="25"/>
    </row>
    <row r="20" spans="1:6" ht="15" customHeight="1">
      <c r="A20" s="4" t="s">
        <v>400</v>
      </c>
      <c r="B20" s="5" t="s">
        <v>213</v>
      </c>
      <c r="C20" s="25"/>
      <c r="D20" s="25"/>
      <c r="E20" s="25"/>
      <c r="F20" s="25"/>
    </row>
    <row r="21" spans="1:6" ht="15" customHeight="1">
      <c r="A21" s="6" t="s">
        <v>433</v>
      </c>
      <c r="B21" s="7" t="s">
        <v>214</v>
      </c>
      <c r="C21" s="25"/>
      <c r="D21" s="25"/>
      <c r="E21" s="25"/>
      <c r="F21" s="25"/>
    </row>
    <row r="22" spans="1:6" ht="15" customHeight="1">
      <c r="A22" s="4" t="s">
        <v>401</v>
      </c>
      <c r="B22" s="5" t="s">
        <v>215</v>
      </c>
      <c r="C22" s="25"/>
      <c r="D22" s="25"/>
      <c r="E22" s="25"/>
      <c r="F22" s="25"/>
    </row>
    <row r="23" spans="1:6" ht="15" customHeight="1">
      <c r="A23" s="4" t="s">
        <v>402</v>
      </c>
      <c r="B23" s="5" t="s">
        <v>216</v>
      </c>
      <c r="C23" s="25"/>
      <c r="D23" s="25"/>
      <c r="E23" s="25"/>
      <c r="F23" s="25"/>
    </row>
    <row r="24" spans="1:6" ht="15" customHeight="1">
      <c r="A24" s="4" t="s">
        <v>403</v>
      </c>
      <c r="B24" s="5" t="s">
        <v>217</v>
      </c>
      <c r="C24" s="25"/>
      <c r="D24" s="25"/>
      <c r="E24" s="25"/>
      <c r="F24" s="25"/>
    </row>
    <row r="25" spans="1:6" ht="15" customHeight="1">
      <c r="A25" s="4" t="s">
        <v>404</v>
      </c>
      <c r="B25" s="5" t="s">
        <v>218</v>
      </c>
      <c r="C25" s="25"/>
      <c r="D25" s="25"/>
      <c r="E25" s="25"/>
      <c r="F25" s="25"/>
    </row>
    <row r="26" spans="1:6" ht="15" customHeight="1">
      <c r="A26" s="4" t="s">
        <v>405</v>
      </c>
      <c r="B26" s="5" t="s">
        <v>219</v>
      </c>
      <c r="C26" s="25"/>
      <c r="D26" s="25"/>
      <c r="E26" s="25"/>
      <c r="F26" s="25"/>
    </row>
    <row r="27" spans="1:6" ht="15" customHeight="1">
      <c r="A27" s="4" t="s">
        <v>220</v>
      </c>
      <c r="B27" s="5" t="s">
        <v>221</v>
      </c>
      <c r="C27" s="25"/>
      <c r="D27" s="25"/>
      <c r="E27" s="25"/>
      <c r="F27" s="25"/>
    </row>
    <row r="28" spans="1:6" ht="15" customHeight="1">
      <c r="A28" s="4" t="s">
        <v>406</v>
      </c>
      <c r="B28" s="5" t="s">
        <v>222</v>
      </c>
      <c r="C28" s="25"/>
      <c r="D28" s="25"/>
      <c r="E28" s="25"/>
      <c r="F28" s="25"/>
    </row>
    <row r="29" spans="1:6" ht="15" customHeight="1">
      <c r="A29" s="4" t="s">
        <v>407</v>
      </c>
      <c r="B29" s="5" t="s">
        <v>227</v>
      </c>
      <c r="C29" s="25"/>
      <c r="D29" s="25"/>
      <c r="E29" s="25"/>
      <c r="F29" s="25"/>
    </row>
    <row r="30" spans="1:6" ht="15" customHeight="1">
      <c r="A30" s="6" t="s">
        <v>434</v>
      </c>
      <c r="B30" s="7" t="s">
        <v>229</v>
      </c>
      <c r="C30" s="25"/>
      <c r="D30" s="25"/>
      <c r="E30" s="25"/>
      <c r="F30" s="25"/>
    </row>
    <row r="31" spans="1:6" ht="15" customHeight="1">
      <c r="A31" s="4" t="s">
        <v>408</v>
      </c>
      <c r="B31" s="5" t="s">
        <v>230</v>
      </c>
      <c r="C31" s="25"/>
      <c r="D31" s="25"/>
      <c r="E31" s="25"/>
      <c r="F31" s="25"/>
    </row>
    <row r="32" spans="1:6" ht="15" customHeight="1">
      <c r="A32" s="37" t="s">
        <v>435</v>
      </c>
      <c r="B32" s="47" t="s">
        <v>231</v>
      </c>
      <c r="C32" s="25"/>
      <c r="D32" s="25"/>
      <c r="E32" s="25"/>
      <c r="F32" s="25"/>
    </row>
    <row r="33" spans="1:6" ht="15" customHeight="1">
      <c r="A33" s="12" t="s">
        <v>232</v>
      </c>
      <c r="B33" s="5" t="s">
        <v>233</v>
      </c>
      <c r="C33" s="25"/>
      <c r="D33" s="25"/>
      <c r="E33" s="25"/>
      <c r="F33" s="25"/>
    </row>
    <row r="34" spans="1:6" ht="15" customHeight="1">
      <c r="A34" s="12" t="s">
        <v>409</v>
      </c>
      <c r="B34" s="5" t="s">
        <v>234</v>
      </c>
      <c r="C34" s="25"/>
      <c r="D34" s="25"/>
      <c r="E34" s="25"/>
      <c r="F34" s="25"/>
    </row>
    <row r="35" spans="1:6" ht="15" customHeight="1">
      <c r="A35" s="12" t="s">
        <v>410</v>
      </c>
      <c r="B35" s="5" t="s">
        <v>235</v>
      </c>
      <c r="C35" s="25"/>
      <c r="D35" s="25"/>
      <c r="E35" s="25"/>
      <c r="F35" s="25"/>
    </row>
    <row r="36" spans="1:6" ht="15" customHeight="1">
      <c r="A36" s="12" t="s">
        <v>411</v>
      </c>
      <c r="B36" s="5" t="s">
        <v>236</v>
      </c>
      <c r="C36" s="25"/>
      <c r="D36" s="25"/>
      <c r="E36" s="25"/>
      <c r="F36" s="25"/>
    </row>
    <row r="37" spans="1:6" ht="15" customHeight="1">
      <c r="A37" s="12" t="s">
        <v>237</v>
      </c>
      <c r="B37" s="5" t="s">
        <v>238</v>
      </c>
      <c r="C37" s="25"/>
      <c r="D37" s="25"/>
      <c r="E37" s="25"/>
      <c r="F37" s="25"/>
    </row>
    <row r="38" spans="1:6" ht="15" customHeight="1">
      <c r="A38" s="12" t="s">
        <v>239</v>
      </c>
      <c r="B38" s="5" t="s">
        <v>240</v>
      </c>
      <c r="C38" s="25"/>
      <c r="D38" s="25"/>
      <c r="E38" s="25"/>
      <c r="F38" s="25"/>
    </row>
    <row r="39" spans="1:6" ht="15" customHeight="1">
      <c r="A39" s="12" t="s">
        <v>241</v>
      </c>
      <c r="B39" s="5" t="s">
        <v>242</v>
      </c>
      <c r="C39" s="25"/>
      <c r="D39" s="25"/>
      <c r="E39" s="25"/>
      <c r="F39" s="25"/>
    </row>
    <row r="40" spans="1:6" ht="15" customHeight="1">
      <c r="A40" s="12" t="s">
        <v>412</v>
      </c>
      <c r="B40" s="5" t="s">
        <v>243</v>
      </c>
      <c r="C40" s="25"/>
      <c r="D40" s="25"/>
      <c r="E40" s="25"/>
      <c r="F40" s="25"/>
    </row>
    <row r="41" spans="1:6" ht="15" customHeight="1">
      <c r="A41" s="12" t="s">
        <v>413</v>
      </c>
      <c r="B41" s="5" t="s">
        <v>244</v>
      </c>
      <c r="C41" s="25"/>
      <c r="D41" s="25"/>
      <c r="E41" s="25"/>
      <c r="F41" s="25"/>
    </row>
    <row r="42" spans="1:6" ht="15" customHeight="1">
      <c r="A42" s="12" t="s">
        <v>414</v>
      </c>
      <c r="B42" s="5" t="s">
        <v>245</v>
      </c>
      <c r="C42" s="25"/>
      <c r="D42" s="25"/>
      <c r="E42" s="25"/>
      <c r="F42" s="25"/>
    </row>
    <row r="43" spans="1:6" ht="15" customHeight="1">
      <c r="A43" s="46" t="s">
        <v>436</v>
      </c>
      <c r="B43" s="47" t="s">
        <v>246</v>
      </c>
      <c r="C43" s="25"/>
      <c r="D43" s="25"/>
      <c r="E43" s="25"/>
      <c r="F43" s="25"/>
    </row>
    <row r="44" spans="1:6" ht="15" customHeight="1">
      <c r="A44" s="12" t="s">
        <v>255</v>
      </c>
      <c r="B44" s="5" t="s">
        <v>256</v>
      </c>
      <c r="C44" s="25"/>
      <c r="D44" s="25"/>
      <c r="E44" s="25"/>
      <c r="F44" s="25"/>
    </row>
    <row r="45" spans="1:6" ht="15" customHeight="1">
      <c r="A45" s="4" t="s">
        <v>418</v>
      </c>
      <c r="B45" s="5" t="s">
        <v>257</v>
      </c>
      <c r="C45" s="25"/>
      <c r="D45" s="25"/>
      <c r="E45" s="25"/>
      <c r="F45" s="25"/>
    </row>
    <row r="46" spans="1:6" ht="15" customHeight="1">
      <c r="A46" s="12" t="s">
        <v>419</v>
      </c>
      <c r="B46" s="5" t="s">
        <v>258</v>
      </c>
      <c r="C46" s="25"/>
      <c r="D46" s="25"/>
      <c r="E46" s="25"/>
      <c r="F46" s="25"/>
    </row>
    <row r="47" spans="1:6" ht="15" customHeight="1">
      <c r="A47" s="37" t="s">
        <v>438</v>
      </c>
      <c r="B47" s="47" t="s">
        <v>259</v>
      </c>
      <c r="C47" s="25"/>
      <c r="D47" s="25"/>
      <c r="E47" s="25"/>
      <c r="F47" s="25"/>
    </row>
    <row r="48" spans="1:6" ht="15" customHeight="1">
      <c r="A48" s="53" t="s">
        <v>498</v>
      </c>
      <c r="B48" s="58"/>
      <c r="C48" s="25"/>
      <c r="D48" s="25"/>
      <c r="E48" s="25"/>
      <c r="F48" s="25"/>
    </row>
    <row r="49" spans="1:6" ht="15" customHeight="1">
      <c r="A49" s="4" t="s">
        <v>204</v>
      </c>
      <c r="B49" s="5" t="s">
        <v>205</v>
      </c>
      <c r="C49" s="25"/>
      <c r="D49" s="25"/>
      <c r="E49" s="25"/>
      <c r="F49" s="25"/>
    </row>
    <row r="50" spans="1:6" ht="15" customHeight="1">
      <c r="A50" s="4" t="s">
        <v>206</v>
      </c>
      <c r="B50" s="5" t="s">
        <v>207</v>
      </c>
      <c r="C50" s="25"/>
      <c r="D50" s="25"/>
      <c r="E50" s="25"/>
      <c r="F50" s="25"/>
    </row>
    <row r="51" spans="1:6" ht="15" customHeight="1">
      <c r="A51" s="4" t="s">
        <v>396</v>
      </c>
      <c r="B51" s="5" t="s">
        <v>208</v>
      </c>
      <c r="C51" s="25"/>
      <c r="D51" s="25"/>
      <c r="E51" s="25"/>
      <c r="F51" s="25"/>
    </row>
    <row r="52" spans="1:6" ht="15" customHeight="1">
      <c r="A52" s="4" t="s">
        <v>397</v>
      </c>
      <c r="B52" s="5" t="s">
        <v>209</v>
      </c>
      <c r="C52" s="25"/>
      <c r="D52" s="25"/>
      <c r="E52" s="25"/>
      <c r="F52" s="25"/>
    </row>
    <row r="53" spans="1:6" ht="15" customHeight="1">
      <c r="A53" s="4" t="s">
        <v>398</v>
      </c>
      <c r="B53" s="5" t="s">
        <v>210</v>
      </c>
      <c r="C53" s="25"/>
      <c r="D53" s="25"/>
      <c r="E53" s="25"/>
      <c r="F53" s="25"/>
    </row>
    <row r="54" spans="1:6" ht="15" customHeight="1">
      <c r="A54" s="37" t="s">
        <v>432</v>
      </c>
      <c r="B54" s="47" t="s">
        <v>211</v>
      </c>
      <c r="C54" s="25"/>
      <c r="D54" s="25"/>
      <c r="E54" s="25"/>
      <c r="F54" s="25"/>
    </row>
    <row r="55" spans="1:6" ht="15" customHeight="1">
      <c r="A55" s="12" t="s">
        <v>415</v>
      </c>
      <c r="B55" s="5" t="s">
        <v>247</v>
      </c>
      <c r="C55" s="25"/>
      <c r="D55" s="25"/>
      <c r="E55" s="25"/>
      <c r="F55" s="25"/>
    </row>
    <row r="56" spans="1:6" ht="15" customHeight="1">
      <c r="A56" s="12" t="s">
        <v>416</v>
      </c>
      <c r="B56" s="5" t="s">
        <v>248</v>
      </c>
      <c r="C56" s="25"/>
      <c r="D56" s="25"/>
      <c r="E56" s="25"/>
      <c r="F56" s="25"/>
    </row>
    <row r="57" spans="1:6" ht="15" customHeight="1">
      <c r="A57" s="12" t="s">
        <v>249</v>
      </c>
      <c r="B57" s="5" t="s">
        <v>250</v>
      </c>
      <c r="C57" s="25"/>
      <c r="D57" s="25"/>
      <c r="E57" s="25"/>
      <c r="F57" s="25"/>
    </row>
    <row r="58" spans="1:6" ht="15" customHeight="1">
      <c r="A58" s="12" t="s">
        <v>417</v>
      </c>
      <c r="B58" s="5" t="s">
        <v>251</v>
      </c>
      <c r="C58" s="25"/>
      <c r="D58" s="25"/>
      <c r="E58" s="25"/>
      <c r="F58" s="25"/>
    </row>
    <row r="59" spans="1:6" ht="15" customHeight="1">
      <c r="A59" s="12" t="s">
        <v>252</v>
      </c>
      <c r="B59" s="5" t="s">
        <v>253</v>
      </c>
      <c r="C59" s="25"/>
      <c r="D59" s="25"/>
      <c r="E59" s="25"/>
      <c r="F59" s="25"/>
    </row>
    <row r="60" spans="1:6" ht="15" customHeight="1">
      <c r="A60" s="37" t="s">
        <v>437</v>
      </c>
      <c r="B60" s="47" t="s">
        <v>254</v>
      </c>
      <c r="C60" s="25"/>
      <c r="D60" s="25"/>
      <c r="E60" s="25"/>
      <c r="F60" s="25"/>
    </row>
    <row r="61" spans="1:6" ht="15" customHeight="1">
      <c r="A61" s="12" t="s">
        <v>260</v>
      </c>
      <c r="B61" s="5" t="s">
        <v>261</v>
      </c>
      <c r="C61" s="25"/>
      <c r="D61" s="25"/>
      <c r="E61" s="25"/>
      <c r="F61" s="25"/>
    </row>
    <row r="62" spans="1:6" ht="15" customHeight="1">
      <c r="A62" s="4" t="s">
        <v>420</v>
      </c>
      <c r="B62" s="5" t="s">
        <v>262</v>
      </c>
      <c r="C62" s="25"/>
      <c r="D62" s="25"/>
      <c r="E62" s="25"/>
      <c r="F62" s="25"/>
    </row>
    <row r="63" spans="1:6" ht="15" customHeight="1">
      <c r="A63" s="12" t="s">
        <v>421</v>
      </c>
      <c r="B63" s="5" t="s">
        <v>263</v>
      </c>
      <c r="C63" s="25"/>
      <c r="D63" s="25"/>
      <c r="E63" s="25"/>
      <c r="F63" s="25"/>
    </row>
    <row r="64" spans="1:6" ht="15" customHeight="1">
      <c r="A64" s="37" t="s">
        <v>440</v>
      </c>
      <c r="B64" s="47" t="s">
        <v>264</v>
      </c>
      <c r="C64" s="25"/>
      <c r="D64" s="25"/>
      <c r="E64" s="25"/>
      <c r="F64" s="25"/>
    </row>
    <row r="65" spans="1:6" ht="15" customHeight="1">
      <c r="A65" s="53" t="s">
        <v>497</v>
      </c>
      <c r="B65" s="58"/>
      <c r="C65" s="25"/>
      <c r="D65" s="25"/>
      <c r="E65" s="25"/>
      <c r="F65" s="25"/>
    </row>
    <row r="66" spans="1:6" ht="15">
      <c r="A66" s="44" t="s">
        <v>439</v>
      </c>
      <c r="B66" s="33" t="s">
        <v>265</v>
      </c>
      <c r="C66" s="25"/>
      <c r="D66" s="25"/>
      <c r="E66" s="25"/>
      <c r="F66" s="25"/>
    </row>
    <row r="67" spans="1:6" ht="15">
      <c r="A67" s="57" t="s">
        <v>550</v>
      </c>
      <c r="B67" s="56"/>
      <c r="C67" s="25"/>
      <c r="D67" s="25"/>
      <c r="E67" s="25"/>
      <c r="F67" s="25"/>
    </row>
    <row r="68" spans="1:6" ht="15">
      <c r="A68" s="57" t="s">
        <v>551</v>
      </c>
      <c r="B68" s="56"/>
      <c r="C68" s="25"/>
      <c r="D68" s="25"/>
      <c r="E68" s="25"/>
      <c r="F68" s="25"/>
    </row>
    <row r="69" spans="1:6" ht="14.25">
      <c r="A69" s="35" t="s">
        <v>422</v>
      </c>
      <c r="B69" s="4" t="s">
        <v>266</v>
      </c>
      <c r="C69" s="25"/>
      <c r="D69" s="25"/>
      <c r="E69" s="25"/>
      <c r="F69" s="25"/>
    </row>
    <row r="70" spans="1:6" ht="14.25">
      <c r="A70" s="12" t="s">
        <v>267</v>
      </c>
      <c r="B70" s="4" t="s">
        <v>268</v>
      </c>
      <c r="C70" s="25"/>
      <c r="D70" s="25"/>
      <c r="E70" s="25"/>
      <c r="F70" s="25"/>
    </row>
    <row r="71" spans="1:6" ht="14.25">
      <c r="A71" s="35" t="s">
        <v>423</v>
      </c>
      <c r="B71" s="4" t="s">
        <v>269</v>
      </c>
      <c r="C71" s="25"/>
      <c r="D71" s="25"/>
      <c r="E71" s="25"/>
      <c r="F71" s="25"/>
    </row>
    <row r="72" spans="1:6" ht="14.25">
      <c r="A72" s="14" t="s">
        <v>441</v>
      </c>
      <c r="B72" s="6" t="s">
        <v>270</v>
      </c>
      <c r="C72" s="25"/>
      <c r="D72" s="25"/>
      <c r="E72" s="25"/>
      <c r="F72" s="25"/>
    </row>
    <row r="73" spans="1:6" ht="14.25">
      <c r="A73" s="12" t="s">
        <v>424</v>
      </c>
      <c r="B73" s="4" t="s">
        <v>271</v>
      </c>
      <c r="C73" s="25"/>
      <c r="D73" s="25"/>
      <c r="E73" s="25"/>
      <c r="F73" s="25"/>
    </row>
    <row r="74" spans="1:6" ht="14.25">
      <c r="A74" s="35" t="s">
        <v>272</v>
      </c>
      <c r="B74" s="4" t="s">
        <v>273</v>
      </c>
      <c r="C74" s="25"/>
      <c r="D74" s="25"/>
      <c r="E74" s="25"/>
      <c r="F74" s="25"/>
    </row>
    <row r="75" spans="1:6" ht="14.25">
      <c r="A75" s="12" t="s">
        <v>425</v>
      </c>
      <c r="B75" s="4" t="s">
        <v>274</v>
      </c>
      <c r="C75" s="25"/>
      <c r="D75" s="25"/>
      <c r="E75" s="25"/>
      <c r="F75" s="25"/>
    </row>
    <row r="76" spans="1:6" ht="14.25">
      <c r="A76" s="35" t="s">
        <v>275</v>
      </c>
      <c r="B76" s="4" t="s">
        <v>276</v>
      </c>
      <c r="C76" s="25"/>
      <c r="D76" s="25"/>
      <c r="E76" s="25"/>
      <c r="F76" s="25"/>
    </row>
    <row r="77" spans="1:6" ht="14.25">
      <c r="A77" s="13" t="s">
        <v>442</v>
      </c>
      <c r="B77" s="6" t="s">
        <v>277</v>
      </c>
      <c r="C77" s="25"/>
      <c r="D77" s="25"/>
      <c r="E77" s="25"/>
      <c r="F77" s="25"/>
    </row>
    <row r="78" spans="1:6" ht="14.25">
      <c r="A78" s="4" t="s">
        <v>548</v>
      </c>
      <c r="B78" s="4" t="s">
        <v>278</v>
      </c>
      <c r="C78" s="25"/>
      <c r="D78" s="25"/>
      <c r="E78" s="25"/>
      <c r="F78" s="25"/>
    </row>
    <row r="79" spans="1:6" ht="14.25">
      <c r="A79" s="4" t="s">
        <v>549</v>
      </c>
      <c r="B79" s="4" t="s">
        <v>278</v>
      </c>
      <c r="C79" s="25"/>
      <c r="D79" s="25"/>
      <c r="E79" s="25"/>
      <c r="F79" s="25"/>
    </row>
    <row r="80" spans="1:6" ht="14.25">
      <c r="A80" s="4" t="s">
        <v>546</v>
      </c>
      <c r="B80" s="4" t="s">
        <v>279</v>
      </c>
      <c r="C80" s="25"/>
      <c r="D80" s="25"/>
      <c r="E80" s="25"/>
      <c r="F80" s="25"/>
    </row>
    <row r="81" spans="1:6" ht="14.25">
      <c r="A81" s="4" t="s">
        <v>547</v>
      </c>
      <c r="B81" s="4" t="s">
        <v>279</v>
      </c>
      <c r="C81" s="25"/>
      <c r="D81" s="25"/>
      <c r="E81" s="25"/>
      <c r="F81" s="25"/>
    </row>
    <row r="82" spans="1:6" ht="14.25">
      <c r="A82" s="6" t="s">
        <v>443</v>
      </c>
      <c r="B82" s="6" t="s">
        <v>280</v>
      </c>
      <c r="C82" s="25"/>
      <c r="D82" s="25"/>
      <c r="E82" s="25"/>
      <c r="F82" s="25"/>
    </row>
    <row r="83" spans="1:6" ht="14.25">
      <c r="A83" s="35" t="s">
        <v>281</v>
      </c>
      <c r="B83" s="4" t="s">
        <v>282</v>
      </c>
      <c r="C83" s="25"/>
      <c r="D83" s="25"/>
      <c r="E83" s="25"/>
      <c r="F83" s="25"/>
    </row>
    <row r="84" spans="1:6" ht="14.25">
      <c r="A84" s="35" t="s">
        <v>283</v>
      </c>
      <c r="B84" s="4" t="s">
        <v>284</v>
      </c>
      <c r="C84" s="25"/>
      <c r="D84" s="25"/>
      <c r="E84" s="25"/>
      <c r="F84" s="25"/>
    </row>
    <row r="85" spans="1:6" ht="14.25">
      <c r="A85" s="35" t="s">
        <v>285</v>
      </c>
      <c r="B85" s="4" t="s">
        <v>286</v>
      </c>
      <c r="C85" s="25"/>
      <c r="D85" s="25"/>
      <c r="E85" s="25"/>
      <c r="F85" s="25"/>
    </row>
    <row r="86" spans="1:6" ht="14.25">
      <c r="A86" s="35" t="s">
        <v>287</v>
      </c>
      <c r="B86" s="4" t="s">
        <v>288</v>
      </c>
      <c r="C86" s="25"/>
      <c r="D86" s="25"/>
      <c r="E86" s="25"/>
      <c r="F86" s="25"/>
    </row>
    <row r="87" spans="1:6" ht="14.25">
      <c r="A87" s="12" t="s">
        <v>426</v>
      </c>
      <c r="B87" s="4" t="s">
        <v>289</v>
      </c>
      <c r="C87" s="25"/>
      <c r="D87" s="25"/>
      <c r="E87" s="25"/>
      <c r="F87" s="25"/>
    </row>
    <row r="88" spans="1:6" ht="14.25">
      <c r="A88" s="14" t="s">
        <v>444</v>
      </c>
      <c r="B88" s="6" t="s">
        <v>290</v>
      </c>
      <c r="C88" s="25"/>
      <c r="D88" s="25"/>
      <c r="E88" s="25"/>
      <c r="F88" s="25"/>
    </row>
    <row r="89" spans="1:6" ht="14.25">
      <c r="A89" s="12" t="s">
        <v>291</v>
      </c>
      <c r="B89" s="4" t="s">
        <v>292</v>
      </c>
      <c r="C89" s="25"/>
      <c r="D89" s="25"/>
      <c r="E89" s="25"/>
      <c r="F89" s="25"/>
    </row>
    <row r="90" spans="1:6" ht="14.25">
      <c r="A90" s="12" t="s">
        <v>293</v>
      </c>
      <c r="B90" s="4" t="s">
        <v>294</v>
      </c>
      <c r="C90" s="25"/>
      <c r="D90" s="25"/>
      <c r="E90" s="25"/>
      <c r="F90" s="25"/>
    </row>
    <row r="91" spans="1:6" ht="14.25">
      <c r="A91" s="35" t="s">
        <v>295</v>
      </c>
      <c r="B91" s="4" t="s">
        <v>296</v>
      </c>
      <c r="C91" s="25"/>
      <c r="D91" s="25"/>
      <c r="E91" s="25"/>
      <c r="F91" s="25"/>
    </row>
    <row r="92" spans="1:6" ht="14.25">
      <c r="A92" s="35" t="s">
        <v>427</v>
      </c>
      <c r="B92" s="4" t="s">
        <v>297</v>
      </c>
      <c r="C92" s="25"/>
      <c r="D92" s="25"/>
      <c r="E92" s="25"/>
      <c r="F92" s="25"/>
    </row>
    <row r="93" spans="1:6" ht="14.25">
      <c r="A93" s="13" t="s">
        <v>445</v>
      </c>
      <c r="B93" s="6" t="s">
        <v>298</v>
      </c>
      <c r="C93" s="25"/>
      <c r="D93" s="25"/>
      <c r="E93" s="25"/>
      <c r="F93" s="25"/>
    </row>
    <row r="94" spans="1:6" ht="14.25">
      <c r="A94" s="14" t="s">
        <v>299</v>
      </c>
      <c r="B94" s="6" t="s">
        <v>300</v>
      </c>
      <c r="C94" s="25"/>
      <c r="D94" s="25"/>
      <c r="E94" s="25"/>
      <c r="F94" s="25"/>
    </row>
    <row r="95" spans="1:6" ht="15">
      <c r="A95" s="38" t="s">
        <v>446</v>
      </c>
      <c r="B95" s="39" t="s">
        <v>301</v>
      </c>
      <c r="C95" s="25"/>
      <c r="D95" s="25"/>
      <c r="E95" s="25"/>
      <c r="F95" s="25"/>
    </row>
    <row r="96" spans="1:6" ht="15">
      <c r="A96" s="42" t="s">
        <v>429</v>
      </c>
      <c r="B96" s="43"/>
      <c r="C96" s="25"/>
      <c r="D96" s="25"/>
      <c r="E96" s="25"/>
      <c r="F96" s="25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25">
      <selection activeCell="E61" sqref="E6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9" t="s">
        <v>595</v>
      </c>
      <c r="B1" s="163"/>
      <c r="C1" s="163"/>
      <c r="D1" s="163"/>
      <c r="E1" s="163"/>
      <c r="F1" s="163"/>
      <c r="G1" s="163"/>
      <c r="H1" s="163"/>
    </row>
    <row r="2" spans="1:8" ht="26.25" customHeight="1">
      <c r="A2" s="160" t="s">
        <v>572</v>
      </c>
      <c r="B2" s="161"/>
      <c r="C2" s="161"/>
      <c r="D2" s="161"/>
      <c r="E2" s="161"/>
      <c r="F2" s="161"/>
      <c r="G2" s="161"/>
      <c r="H2" s="161"/>
    </row>
    <row r="3" spans="1:8" ht="53.25">
      <c r="A3" s="1" t="s">
        <v>11</v>
      </c>
      <c r="B3" s="2" t="s">
        <v>12</v>
      </c>
      <c r="C3" s="72" t="s">
        <v>570</v>
      </c>
      <c r="D3" s="72" t="s">
        <v>571</v>
      </c>
      <c r="E3" s="54" t="s">
        <v>561</v>
      </c>
      <c r="F3" s="54" t="s">
        <v>561</v>
      </c>
      <c r="G3" s="54" t="s">
        <v>561</v>
      </c>
      <c r="H3" s="61" t="s">
        <v>562</v>
      </c>
    </row>
    <row r="4" spans="1:8" ht="14.25">
      <c r="A4" s="25"/>
      <c r="B4" s="25"/>
      <c r="C4" s="93"/>
      <c r="D4" s="25"/>
      <c r="E4" s="25"/>
      <c r="F4" s="25"/>
      <c r="G4" s="25"/>
      <c r="H4" s="25"/>
    </row>
    <row r="5" spans="1:8" ht="14.25">
      <c r="A5" s="25"/>
      <c r="B5" s="25"/>
      <c r="C5" s="93"/>
      <c r="D5" s="25"/>
      <c r="E5" s="25"/>
      <c r="F5" s="25"/>
      <c r="G5" s="25"/>
      <c r="H5" s="25"/>
    </row>
    <row r="6" spans="1:8" ht="14.25">
      <c r="A6" s="25"/>
      <c r="B6" s="25"/>
      <c r="C6" s="93"/>
      <c r="D6" s="25"/>
      <c r="E6" s="25"/>
      <c r="F6" s="25"/>
      <c r="G6" s="25"/>
      <c r="H6" s="25"/>
    </row>
    <row r="7" spans="1:8" ht="14.25">
      <c r="A7" s="25"/>
      <c r="B7" s="25"/>
      <c r="C7" s="93"/>
      <c r="D7" s="25"/>
      <c r="E7" s="25"/>
      <c r="F7" s="25"/>
      <c r="G7" s="25"/>
      <c r="H7" s="25"/>
    </row>
    <row r="8" spans="1:8" ht="14.25">
      <c r="A8" s="14" t="s">
        <v>114</v>
      </c>
      <c r="B8" s="7" t="s">
        <v>115</v>
      </c>
      <c r="C8" s="93">
        <f>SUM(C4:C7)</f>
        <v>0</v>
      </c>
      <c r="D8" s="25"/>
      <c r="E8" s="25"/>
      <c r="F8" s="25"/>
      <c r="G8" s="25"/>
      <c r="H8" s="101">
        <f>SUM(C8:G8)</f>
        <v>0</v>
      </c>
    </row>
    <row r="9" spans="1:8" ht="14.25">
      <c r="A9" s="12" t="s">
        <v>601</v>
      </c>
      <c r="B9" s="5"/>
      <c r="C9" s="93"/>
      <c r="D9" s="25"/>
      <c r="E9" s="25"/>
      <c r="F9" s="25"/>
      <c r="G9" s="25"/>
      <c r="H9" s="25"/>
    </row>
    <row r="10" spans="1:8" ht="14.25">
      <c r="A10" s="12" t="s">
        <v>610</v>
      </c>
      <c r="B10" s="5"/>
      <c r="C10" s="93"/>
      <c r="D10" s="25"/>
      <c r="E10" s="25"/>
      <c r="F10" s="25"/>
      <c r="G10" s="25"/>
      <c r="H10" s="25"/>
    </row>
    <row r="11" spans="1:8" ht="14.25">
      <c r="A11" s="4" t="s">
        <v>602</v>
      </c>
      <c r="B11" s="5"/>
      <c r="C11" s="93">
        <v>11811000</v>
      </c>
      <c r="D11" s="25"/>
      <c r="E11" s="25"/>
      <c r="F11" s="25"/>
      <c r="G11" s="25"/>
      <c r="H11" s="25"/>
    </row>
    <row r="12" spans="1:8" ht="14.25">
      <c r="A12" s="12" t="s">
        <v>608</v>
      </c>
      <c r="B12" s="5"/>
      <c r="C12" s="93"/>
      <c r="D12" s="25"/>
      <c r="E12" s="25"/>
      <c r="F12" s="25"/>
      <c r="G12" s="25"/>
      <c r="H12" s="25"/>
    </row>
    <row r="13" spans="1:8" ht="14.25">
      <c r="A13" s="12" t="s">
        <v>609</v>
      </c>
      <c r="B13" s="5"/>
      <c r="C13" s="93">
        <v>11000000</v>
      </c>
      <c r="D13" s="25"/>
      <c r="E13" s="25"/>
      <c r="F13" s="25"/>
      <c r="G13" s="25"/>
      <c r="H13" s="25"/>
    </row>
    <row r="14" spans="1:8" ht="14.25">
      <c r="A14" s="14" t="s">
        <v>345</v>
      </c>
      <c r="B14" s="7" t="s">
        <v>116</v>
      </c>
      <c r="C14" s="99">
        <f>SUM(C9:C13)</f>
        <v>22811000</v>
      </c>
      <c r="D14" s="25"/>
      <c r="E14" s="25"/>
      <c r="F14" s="25"/>
      <c r="G14" s="25"/>
      <c r="H14" s="101">
        <f>SUM(C14:G14)</f>
        <v>22811000</v>
      </c>
    </row>
    <row r="15" spans="1:8" ht="14.25">
      <c r="A15" s="12"/>
      <c r="B15" s="5"/>
      <c r="C15" s="93"/>
      <c r="D15" s="25"/>
      <c r="E15" s="25"/>
      <c r="F15" s="25"/>
      <c r="G15" s="25"/>
      <c r="H15" s="25"/>
    </row>
    <row r="16" spans="1:8" ht="14.25">
      <c r="A16" s="12"/>
      <c r="B16" s="5"/>
      <c r="C16" s="93"/>
      <c r="D16" s="25"/>
      <c r="E16" s="25"/>
      <c r="F16" s="25"/>
      <c r="G16" s="25"/>
      <c r="H16" s="25"/>
    </row>
    <row r="17" spans="1:8" ht="14.25">
      <c r="A17" s="12"/>
      <c r="B17" s="5"/>
      <c r="C17" s="93"/>
      <c r="D17" s="25"/>
      <c r="E17" s="25"/>
      <c r="F17" s="25"/>
      <c r="G17" s="25"/>
      <c r="H17" s="25"/>
    </row>
    <row r="18" spans="1:8" ht="14.25">
      <c r="A18" s="12"/>
      <c r="B18" s="5"/>
      <c r="C18" s="93"/>
      <c r="D18" s="25"/>
      <c r="E18" s="25"/>
      <c r="F18" s="25"/>
      <c r="G18" s="25"/>
      <c r="H18" s="25"/>
    </row>
    <row r="19" spans="1:8" ht="14.25">
      <c r="A19" s="6" t="s">
        <v>117</v>
      </c>
      <c r="B19" s="7" t="s">
        <v>118</v>
      </c>
      <c r="C19" s="99">
        <f>SUM(C15:C18)</f>
        <v>0</v>
      </c>
      <c r="D19" s="25"/>
      <c r="E19" s="25"/>
      <c r="F19" s="25"/>
      <c r="G19" s="25"/>
      <c r="H19" s="101">
        <f>SUM(C19:G19)</f>
        <v>0</v>
      </c>
    </row>
    <row r="20" spans="1:8" ht="14.25">
      <c r="A20" s="4"/>
      <c r="B20" s="5"/>
      <c r="C20" s="93"/>
      <c r="D20" s="25"/>
      <c r="E20" s="25"/>
      <c r="F20" s="25"/>
      <c r="G20" s="25"/>
      <c r="H20" s="25"/>
    </row>
    <row r="21" spans="1:8" ht="14.25">
      <c r="A21" s="4"/>
      <c r="B21" s="5"/>
      <c r="C21" s="93"/>
      <c r="D21" s="25"/>
      <c r="E21" s="25"/>
      <c r="F21" s="25"/>
      <c r="G21" s="25"/>
      <c r="H21" s="25"/>
    </row>
    <row r="22" spans="1:8" ht="14.25">
      <c r="A22" s="4"/>
      <c r="B22" s="5"/>
      <c r="C22" s="93"/>
      <c r="D22" s="25"/>
      <c r="E22" s="25"/>
      <c r="F22" s="25"/>
      <c r="G22" s="25"/>
      <c r="H22" s="25"/>
    </row>
    <row r="23" spans="1:8" ht="14.25">
      <c r="A23" s="14" t="s">
        <v>119</v>
      </c>
      <c r="B23" s="7" t="s">
        <v>120</v>
      </c>
      <c r="C23" s="99">
        <f>SUM(C20:C22)</f>
        <v>0</v>
      </c>
      <c r="D23" s="102"/>
      <c r="E23" s="102"/>
      <c r="F23" s="102"/>
      <c r="G23" s="102"/>
      <c r="H23" s="103">
        <f>SUM(C23:G23)</f>
        <v>0</v>
      </c>
    </row>
    <row r="24" spans="1:8" ht="14.25">
      <c r="A24" s="12"/>
      <c r="B24" s="5"/>
      <c r="C24" s="93"/>
      <c r="D24" s="25"/>
      <c r="E24" s="25"/>
      <c r="F24" s="25"/>
      <c r="G24" s="25"/>
      <c r="H24" s="25"/>
    </row>
    <row r="25" spans="1:8" ht="14.25">
      <c r="A25" s="12"/>
      <c r="B25" s="5"/>
      <c r="C25" s="93"/>
      <c r="D25" s="25"/>
      <c r="E25" s="25"/>
      <c r="F25" s="25"/>
      <c r="G25" s="25"/>
      <c r="H25" s="25"/>
    </row>
    <row r="26" spans="1:8" ht="14.25">
      <c r="A26" s="12"/>
      <c r="B26" s="5"/>
      <c r="C26" s="93"/>
      <c r="D26" s="25"/>
      <c r="E26" s="25"/>
      <c r="F26" s="25"/>
      <c r="G26" s="25"/>
      <c r="H26" s="25"/>
    </row>
    <row r="27" spans="1:8" ht="14.25">
      <c r="A27" s="14" t="s">
        <v>121</v>
      </c>
      <c r="B27" s="5" t="s">
        <v>122</v>
      </c>
      <c r="C27" s="93">
        <f>SUM(C24:C26)</f>
        <v>0</v>
      </c>
      <c r="D27" s="25"/>
      <c r="E27" s="25"/>
      <c r="F27" s="25"/>
      <c r="G27" s="25"/>
      <c r="H27" s="101">
        <f>SUM(C27:G27)</f>
        <v>0</v>
      </c>
    </row>
    <row r="28" spans="1:8" ht="14.25">
      <c r="A28" s="12"/>
      <c r="B28" s="5"/>
      <c r="C28" s="93"/>
      <c r="D28" s="25"/>
      <c r="E28" s="25"/>
      <c r="F28" s="25"/>
      <c r="G28" s="25"/>
      <c r="H28" s="25"/>
    </row>
    <row r="29" spans="1:8" ht="14.25">
      <c r="A29" s="12" t="s">
        <v>600</v>
      </c>
      <c r="B29" s="5"/>
      <c r="C29" s="93"/>
      <c r="D29" s="25"/>
      <c r="E29" s="25"/>
      <c r="F29" s="25"/>
      <c r="G29" s="25"/>
      <c r="H29" s="25"/>
    </row>
    <row r="30" spans="1:8" ht="14.25">
      <c r="A30" s="6" t="s">
        <v>123</v>
      </c>
      <c r="B30" s="5" t="s">
        <v>124</v>
      </c>
      <c r="C30" s="93">
        <f>SUM(C28:C29)</f>
        <v>0</v>
      </c>
      <c r="D30" s="25"/>
      <c r="E30" s="25"/>
      <c r="F30" s="25"/>
      <c r="G30" s="25"/>
      <c r="H30" s="101">
        <f>SUM(C30:G30)</f>
        <v>0</v>
      </c>
    </row>
    <row r="31" spans="1:8" ht="14.25">
      <c r="A31" s="6" t="s">
        <v>125</v>
      </c>
      <c r="B31" s="5" t="s">
        <v>126</v>
      </c>
      <c r="C31" s="93">
        <f>SUM(C9:C12)*0.27</f>
        <v>3188970</v>
      </c>
      <c r="D31" s="25"/>
      <c r="E31" s="25"/>
      <c r="F31" s="25"/>
      <c r="G31" s="25"/>
      <c r="H31" s="101">
        <f>SUM(C31:G31)</f>
        <v>3188970</v>
      </c>
    </row>
    <row r="32" spans="1:8" ht="15">
      <c r="A32" s="18" t="s">
        <v>346</v>
      </c>
      <c r="B32" s="8" t="s">
        <v>127</v>
      </c>
      <c r="C32" s="99">
        <f>SUM(C30,C27,C23,C19,C14,C8,C31)</f>
        <v>25999970</v>
      </c>
      <c r="D32" s="25"/>
      <c r="E32" s="25"/>
      <c r="F32" s="25"/>
      <c r="G32" s="25"/>
      <c r="H32" s="101">
        <f>SUM(C32:G32)</f>
        <v>25999970</v>
      </c>
    </row>
    <row r="33" spans="1:8" ht="14.25">
      <c r="A33" s="12" t="s">
        <v>603</v>
      </c>
      <c r="B33" s="7"/>
      <c r="C33" s="93">
        <v>94500000</v>
      </c>
      <c r="D33" s="25"/>
      <c r="E33" s="25"/>
      <c r="F33" s="25"/>
      <c r="G33" s="25"/>
      <c r="H33" s="25"/>
    </row>
    <row r="34" spans="1:8" ht="14.25">
      <c r="A34" s="12" t="s">
        <v>598</v>
      </c>
      <c r="B34" s="7"/>
      <c r="C34" s="93">
        <v>225895415</v>
      </c>
      <c r="D34" s="25"/>
      <c r="E34" s="25"/>
      <c r="F34" s="25"/>
      <c r="G34" s="25"/>
      <c r="H34" s="25"/>
    </row>
    <row r="35" spans="1:8" ht="14.25">
      <c r="A35" s="12" t="s">
        <v>604</v>
      </c>
      <c r="B35" s="7"/>
      <c r="C35" s="93">
        <v>13870000</v>
      </c>
      <c r="D35" s="25"/>
      <c r="E35" s="25"/>
      <c r="F35" s="25"/>
      <c r="G35" s="25"/>
      <c r="H35" s="25"/>
    </row>
    <row r="36" spans="1:8" ht="14.25">
      <c r="A36" s="12" t="s">
        <v>605</v>
      </c>
      <c r="B36" s="7"/>
      <c r="C36" s="93"/>
      <c r="D36" s="25"/>
      <c r="E36" s="25"/>
      <c r="F36" s="25"/>
      <c r="G36" s="25"/>
      <c r="H36" s="25"/>
    </row>
    <row r="37" spans="1:8" ht="14.25">
      <c r="A37" s="12" t="s">
        <v>599</v>
      </c>
      <c r="B37" s="7"/>
      <c r="C37" s="93">
        <v>81638366</v>
      </c>
      <c r="D37" s="25"/>
      <c r="E37" s="25"/>
      <c r="F37" s="25"/>
      <c r="G37" s="25"/>
      <c r="H37" s="25"/>
    </row>
    <row r="38" spans="1:8" ht="14.25">
      <c r="A38" s="12"/>
      <c r="B38" s="7"/>
      <c r="C38" s="93"/>
      <c r="D38" s="25"/>
      <c r="E38" s="25"/>
      <c r="F38" s="25"/>
      <c r="G38" s="25"/>
      <c r="H38" s="25"/>
    </row>
    <row r="39" spans="1:8" ht="14.25">
      <c r="A39" s="12"/>
      <c r="B39" s="7"/>
      <c r="C39" s="93"/>
      <c r="D39" s="25"/>
      <c r="E39" s="25"/>
      <c r="F39" s="25"/>
      <c r="G39" s="25"/>
      <c r="H39" s="25"/>
    </row>
    <row r="40" spans="1:8" ht="14.25">
      <c r="A40" s="14" t="s">
        <v>128</v>
      </c>
      <c r="B40" s="7" t="s">
        <v>129</v>
      </c>
      <c r="C40" s="99">
        <f>SUM(C33:C39)</f>
        <v>415903781</v>
      </c>
      <c r="D40" s="25"/>
      <c r="E40" s="25"/>
      <c r="F40" s="25"/>
      <c r="G40" s="25"/>
      <c r="H40" s="101">
        <f>SUM(C40:G40)</f>
        <v>415903781</v>
      </c>
    </row>
    <row r="41" spans="1:8" ht="14.25">
      <c r="A41" s="12"/>
      <c r="B41" s="5"/>
      <c r="C41" s="93"/>
      <c r="D41" s="25"/>
      <c r="E41" s="25"/>
      <c r="F41" s="25"/>
      <c r="G41" s="25"/>
      <c r="H41" s="25"/>
    </row>
    <row r="42" spans="1:8" ht="14.25">
      <c r="A42" s="12"/>
      <c r="B42" s="5"/>
      <c r="C42" s="93"/>
      <c r="D42" s="25"/>
      <c r="E42" s="25"/>
      <c r="F42" s="25"/>
      <c r="G42" s="25"/>
      <c r="H42" s="25"/>
    </row>
    <row r="43" spans="1:8" ht="14.25">
      <c r="A43" s="12"/>
      <c r="B43" s="5"/>
      <c r="C43" s="93"/>
      <c r="D43" s="25"/>
      <c r="E43" s="25"/>
      <c r="F43" s="25"/>
      <c r="G43" s="25"/>
      <c r="H43" s="25"/>
    </row>
    <row r="44" spans="1:8" ht="14.25">
      <c r="A44" s="12"/>
      <c r="B44" s="5"/>
      <c r="C44" s="93"/>
      <c r="D44" s="25"/>
      <c r="E44" s="25"/>
      <c r="F44" s="25"/>
      <c r="G44" s="25"/>
      <c r="H44" s="25"/>
    </row>
    <row r="45" spans="1:8" ht="14.25">
      <c r="A45" s="14" t="s">
        <v>130</v>
      </c>
      <c r="B45" s="7" t="s">
        <v>131</v>
      </c>
      <c r="C45" s="99">
        <f>SUM(C41:C44)</f>
        <v>0</v>
      </c>
      <c r="D45" s="25"/>
      <c r="E45" s="25"/>
      <c r="F45" s="25"/>
      <c r="G45" s="25"/>
      <c r="H45" s="101">
        <f>SUM(C45:G45)</f>
        <v>0</v>
      </c>
    </row>
    <row r="46" spans="1:8" ht="14.25">
      <c r="A46" s="12"/>
      <c r="B46" s="5"/>
      <c r="C46" s="93"/>
      <c r="D46" s="25"/>
      <c r="E46" s="25"/>
      <c r="F46" s="25"/>
      <c r="G46" s="25"/>
      <c r="H46" s="25"/>
    </row>
    <row r="47" spans="1:8" ht="14.25">
      <c r="A47" s="12"/>
      <c r="B47" s="5"/>
      <c r="C47" s="93"/>
      <c r="D47" s="25"/>
      <c r="E47" s="25"/>
      <c r="F47" s="25"/>
      <c r="G47" s="25"/>
      <c r="H47" s="25"/>
    </row>
    <row r="48" spans="1:8" ht="14.25">
      <c r="A48" s="12"/>
      <c r="B48" s="5"/>
      <c r="C48" s="93"/>
      <c r="D48" s="25"/>
      <c r="E48" s="25"/>
      <c r="F48" s="25"/>
      <c r="G48" s="25"/>
      <c r="H48" s="25"/>
    </row>
    <row r="49" spans="1:8" ht="14.25">
      <c r="A49" s="12"/>
      <c r="B49" s="5"/>
      <c r="C49" s="93"/>
      <c r="D49" s="25"/>
      <c r="E49" s="25"/>
      <c r="F49" s="25"/>
      <c r="G49" s="25"/>
      <c r="H49" s="25"/>
    </row>
    <row r="50" spans="1:8" ht="14.25">
      <c r="A50" s="12" t="s">
        <v>132</v>
      </c>
      <c r="B50" s="5" t="s">
        <v>133</v>
      </c>
      <c r="C50" s="93">
        <f>SUM(C46:C49)</f>
        <v>0</v>
      </c>
      <c r="D50" s="25"/>
      <c r="E50" s="25"/>
      <c r="F50" s="25"/>
      <c r="G50" s="25"/>
      <c r="H50" s="101">
        <f>SUM(C50:G50)</f>
        <v>0</v>
      </c>
    </row>
    <row r="51" spans="1:8" ht="14.25">
      <c r="A51" s="14" t="s">
        <v>134</v>
      </c>
      <c r="B51" s="7" t="s">
        <v>135</v>
      </c>
      <c r="C51" s="99">
        <f>C40*0.27</f>
        <v>112294020.87</v>
      </c>
      <c r="D51" s="25"/>
      <c r="E51" s="25"/>
      <c r="F51" s="25"/>
      <c r="G51" s="25"/>
      <c r="H51" s="101">
        <f>SUM(C51:G51)</f>
        <v>112294020.87</v>
      </c>
    </row>
    <row r="52" spans="1:8" ht="15">
      <c r="A52" s="18" t="s">
        <v>347</v>
      </c>
      <c r="B52" s="8" t="s">
        <v>136</v>
      </c>
      <c r="C52" s="99">
        <f>SUM(C50,C45,C40,C51)</f>
        <v>528197801.87</v>
      </c>
      <c r="D52" s="25"/>
      <c r="E52" s="25"/>
      <c r="F52" s="25"/>
      <c r="G52" s="25"/>
      <c r="H52" s="101">
        <f>SUM(C52:G52)</f>
        <v>528197801.87</v>
      </c>
    </row>
    <row r="55" spans="1:7" ht="14.25">
      <c r="A55" s="41" t="s">
        <v>556</v>
      </c>
      <c r="B55" s="41" t="s">
        <v>557</v>
      </c>
      <c r="C55" s="41" t="s">
        <v>558</v>
      </c>
      <c r="D55" s="41" t="s">
        <v>559</v>
      </c>
      <c r="E55" s="3"/>
      <c r="F55" s="3"/>
      <c r="G55" s="3"/>
    </row>
    <row r="56" spans="1:7" ht="14.25">
      <c r="A56" s="40"/>
      <c r="B56" s="40"/>
      <c r="C56" s="40"/>
      <c r="D56" s="40"/>
      <c r="E56" s="3"/>
      <c r="F56" s="3"/>
      <c r="G56" s="3"/>
    </row>
    <row r="57" spans="1:7" ht="14.25">
      <c r="A57" s="40"/>
      <c r="B57" s="40"/>
      <c r="C57" s="40"/>
      <c r="D57" s="40"/>
      <c r="E57" s="3"/>
      <c r="F57" s="3"/>
      <c r="G57" s="3"/>
    </row>
    <row r="58" spans="1:7" ht="14.25">
      <c r="A58" s="40"/>
      <c r="B58" s="40"/>
      <c r="C58" s="40"/>
      <c r="D58" s="40"/>
      <c r="E58" s="3"/>
      <c r="F58" s="3"/>
      <c r="G58" s="3"/>
    </row>
    <row r="59" spans="1:7" ht="14.25">
      <c r="A59" s="40"/>
      <c r="B59" s="40"/>
      <c r="C59" s="40"/>
      <c r="D59" s="40"/>
      <c r="E59" s="3"/>
      <c r="F59" s="3"/>
      <c r="G59" s="3"/>
    </row>
    <row r="60" spans="1:7" ht="14.25">
      <c r="A60" s="12" t="s">
        <v>114</v>
      </c>
      <c r="B60" s="5" t="s">
        <v>115</v>
      </c>
      <c r="C60" s="40"/>
      <c r="D60" s="40"/>
      <c r="E60" s="3"/>
      <c r="F60" s="3"/>
      <c r="G60" s="3"/>
    </row>
    <row r="61" spans="1:7" ht="14.25">
      <c r="A61" s="12"/>
      <c r="B61" s="5"/>
      <c r="C61" s="40"/>
      <c r="D61" s="40"/>
      <c r="E61" s="3"/>
      <c r="F61" s="3"/>
      <c r="G61" s="3"/>
    </row>
    <row r="62" spans="1:7" ht="14.25">
      <c r="A62" s="12"/>
      <c r="B62" s="5"/>
      <c r="C62" s="40"/>
      <c r="D62" s="40"/>
      <c r="E62" s="3"/>
      <c r="F62" s="3"/>
      <c r="G62" s="3"/>
    </row>
    <row r="63" spans="1:7" ht="14.25">
      <c r="A63" s="12"/>
      <c r="B63" s="5"/>
      <c r="C63" s="40"/>
      <c r="D63" s="40"/>
      <c r="E63" s="3"/>
      <c r="F63" s="3"/>
      <c r="G63" s="3"/>
    </row>
    <row r="64" spans="1:7" ht="14.25">
      <c r="A64" s="12"/>
      <c r="B64" s="5"/>
      <c r="C64" s="40"/>
      <c r="D64" s="40"/>
      <c r="E64" s="3"/>
      <c r="F64" s="3"/>
      <c r="G64" s="3"/>
    </row>
    <row r="65" spans="1:7" ht="14.25">
      <c r="A65" s="12" t="s">
        <v>345</v>
      </c>
      <c r="B65" s="5" t="s">
        <v>116</v>
      </c>
      <c r="C65" s="40"/>
      <c r="D65" s="40"/>
      <c r="E65" s="3"/>
      <c r="F65" s="3"/>
      <c r="G65" s="3"/>
    </row>
    <row r="66" spans="1:7" ht="14.25">
      <c r="A66" s="12"/>
      <c r="B66" s="5"/>
      <c r="C66" s="40"/>
      <c r="D66" s="40"/>
      <c r="E66" s="3"/>
      <c r="F66" s="3"/>
      <c r="G66" s="3"/>
    </row>
    <row r="67" spans="1:7" ht="14.25">
      <c r="A67" s="12"/>
      <c r="B67" s="5"/>
      <c r="C67" s="40"/>
      <c r="D67" s="40"/>
      <c r="E67" s="3"/>
      <c r="F67" s="3"/>
      <c r="G67" s="3"/>
    </row>
    <row r="68" spans="1:7" ht="14.25">
      <c r="A68" s="12"/>
      <c r="B68" s="5"/>
      <c r="C68" s="40"/>
      <c r="D68" s="40"/>
      <c r="E68" s="3"/>
      <c r="F68" s="3"/>
      <c r="G68" s="3"/>
    </row>
    <row r="69" spans="1:7" ht="14.25">
      <c r="A69" s="12"/>
      <c r="B69" s="5"/>
      <c r="C69" s="40"/>
      <c r="D69" s="40"/>
      <c r="E69" s="3"/>
      <c r="F69" s="3"/>
      <c r="G69" s="3"/>
    </row>
    <row r="70" spans="1:7" ht="14.25">
      <c r="A70" s="4" t="s">
        <v>117</v>
      </c>
      <c r="B70" s="5" t="s">
        <v>118</v>
      </c>
      <c r="C70" s="40"/>
      <c r="D70" s="40"/>
      <c r="E70" s="3"/>
      <c r="F70" s="3"/>
      <c r="G70" s="3"/>
    </row>
    <row r="71" spans="1:7" ht="14.25">
      <c r="A71" s="4"/>
      <c r="B71" s="5"/>
      <c r="C71" s="40"/>
      <c r="D71" s="40"/>
      <c r="E71" s="3"/>
      <c r="F71" s="3"/>
      <c r="G71" s="3"/>
    </row>
    <row r="72" spans="1:7" ht="14.25">
      <c r="A72" s="4"/>
      <c r="B72" s="5"/>
      <c r="C72" s="40"/>
      <c r="D72" s="40"/>
      <c r="E72" s="3"/>
      <c r="F72" s="3"/>
      <c r="G72" s="3"/>
    </row>
    <row r="73" spans="1:7" ht="14.25">
      <c r="A73" s="12" t="s">
        <v>119</v>
      </c>
      <c r="B73" s="5" t="s">
        <v>120</v>
      </c>
      <c r="C73" s="40"/>
      <c r="D73" s="40"/>
      <c r="E73" s="3"/>
      <c r="F73" s="3"/>
      <c r="G73" s="3"/>
    </row>
    <row r="74" spans="1:7" ht="15">
      <c r="A74" s="18" t="s">
        <v>346</v>
      </c>
      <c r="B74" s="8" t="s">
        <v>127</v>
      </c>
      <c r="C74" s="40"/>
      <c r="D74" s="40"/>
      <c r="E74" s="3"/>
      <c r="F74" s="3"/>
      <c r="G74" s="3"/>
    </row>
    <row r="75" spans="1:7" ht="14.25">
      <c r="A75" s="12"/>
      <c r="B75" s="7"/>
      <c r="C75" s="40"/>
      <c r="D75" s="40"/>
      <c r="E75" s="3"/>
      <c r="F75" s="3"/>
      <c r="G75" s="3"/>
    </row>
    <row r="76" spans="1:7" ht="14.25">
      <c r="A76" s="14"/>
      <c r="B76" s="7"/>
      <c r="C76" s="40"/>
      <c r="D76" s="40"/>
      <c r="E76" s="3"/>
      <c r="F76" s="3"/>
      <c r="G76" s="3"/>
    </row>
    <row r="77" spans="1:7" ht="14.25">
      <c r="A77" s="14"/>
      <c r="B77" s="7"/>
      <c r="C77" s="40"/>
      <c r="D77" s="40"/>
      <c r="E77" s="3"/>
      <c r="F77" s="3"/>
      <c r="G77" s="3"/>
    </row>
    <row r="78" spans="1:7" ht="14.25">
      <c r="A78" s="14"/>
      <c r="B78" s="7"/>
      <c r="C78" s="40"/>
      <c r="D78" s="40"/>
      <c r="E78" s="3"/>
      <c r="F78" s="3"/>
      <c r="G78" s="3"/>
    </row>
    <row r="79" spans="1:7" ht="14.25">
      <c r="A79" s="12" t="s">
        <v>128</v>
      </c>
      <c r="B79" s="5" t="s">
        <v>129</v>
      </c>
      <c r="C79" s="40"/>
      <c r="D79" s="40"/>
      <c r="E79" s="3"/>
      <c r="F79" s="3"/>
      <c r="G79" s="3"/>
    </row>
    <row r="80" spans="1:7" ht="14.25">
      <c r="A80" s="12"/>
      <c r="B80" s="5"/>
      <c r="C80" s="40"/>
      <c r="D80" s="40"/>
      <c r="E80" s="3"/>
      <c r="F80" s="3"/>
      <c r="G80" s="3"/>
    </row>
    <row r="81" spans="1:7" ht="14.25">
      <c r="A81" s="12"/>
      <c r="B81" s="5"/>
      <c r="C81" s="40"/>
      <c r="D81" s="40"/>
      <c r="E81" s="3"/>
      <c r="F81" s="3"/>
      <c r="G81" s="3"/>
    </row>
    <row r="82" spans="1:7" ht="14.25">
      <c r="A82" s="12"/>
      <c r="B82" s="5"/>
      <c r="C82" s="40"/>
      <c r="D82" s="40"/>
      <c r="E82" s="3"/>
      <c r="F82" s="3"/>
      <c r="G82" s="3"/>
    </row>
    <row r="83" spans="1:7" ht="14.25">
      <c r="A83" s="12"/>
      <c r="B83" s="5"/>
      <c r="C83" s="40"/>
      <c r="D83" s="40"/>
      <c r="E83" s="3"/>
      <c r="F83" s="3"/>
      <c r="G83" s="3"/>
    </row>
    <row r="84" spans="1:7" ht="14.25">
      <c r="A84" s="12" t="s">
        <v>130</v>
      </c>
      <c r="B84" s="5" t="s">
        <v>131</v>
      </c>
      <c r="C84" s="40"/>
      <c r="D84" s="40"/>
      <c r="E84" s="3"/>
      <c r="F84" s="3"/>
      <c r="G84" s="3"/>
    </row>
    <row r="85" spans="1:7" ht="14.25">
      <c r="A85" s="12"/>
      <c r="B85" s="5"/>
      <c r="C85" s="40"/>
      <c r="D85" s="40"/>
      <c r="E85" s="3"/>
      <c r="F85" s="3"/>
      <c r="G85" s="3"/>
    </row>
    <row r="86" spans="1:7" ht="14.25">
      <c r="A86" s="12"/>
      <c r="B86" s="5"/>
      <c r="C86" s="40"/>
      <c r="D86" s="40"/>
      <c r="E86" s="3"/>
      <c r="F86" s="3"/>
      <c r="G86" s="3"/>
    </row>
    <row r="87" spans="1:7" ht="14.25">
      <c r="A87" s="12"/>
      <c r="B87" s="5"/>
      <c r="C87" s="40"/>
      <c r="D87" s="40"/>
      <c r="E87" s="3"/>
      <c r="F87" s="3"/>
      <c r="G87" s="3"/>
    </row>
    <row r="88" spans="1:7" ht="14.25">
      <c r="A88" s="12"/>
      <c r="B88" s="5"/>
      <c r="C88" s="40"/>
      <c r="D88" s="40"/>
      <c r="E88" s="3"/>
      <c r="F88" s="3"/>
      <c r="G88" s="3"/>
    </row>
    <row r="89" spans="1:7" ht="14.25">
      <c r="A89" s="12" t="s">
        <v>132</v>
      </c>
      <c r="B89" s="5" t="s">
        <v>133</v>
      </c>
      <c r="C89" s="40"/>
      <c r="D89" s="40"/>
      <c r="E89" s="3"/>
      <c r="F89" s="3"/>
      <c r="G89" s="3"/>
    </row>
    <row r="90" spans="1:7" ht="15">
      <c r="A90" s="18" t="s">
        <v>347</v>
      </c>
      <c r="B90" s="8" t="s">
        <v>136</v>
      </c>
      <c r="C90" s="40"/>
      <c r="D90" s="40"/>
      <c r="E90" s="3"/>
      <c r="F90" s="3"/>
      <c r="G90" s="3"/>
    </row>
    <row r="91" spans="1:7" ht="14.25">
      <c r="A91" s="3"/>
      <c r="B91" s="3"/>
      <c r="C91" s="3"/>
      <c r="D91" s="3"/>
      <c r="E91" s="3"/>
      <c r="F91" s="3"/>
      <c r="G91" s="3"/>
    </row>
    <row r="92" spans="1:7" ht="14.25">
      <c r="A92" s="3"/>
      <c r="B92" s="3"/>
      <c r="C92" s="3"/>
      <c r="D92" s="3"/>
      <c r="E92" s="3"/>
      <c r="F92" s="3"/>
      <c r="G92" s="3"/>
    </row>
    <row r="93" spans="1:7" ht="14.25">
      <c r="A93" s="3"/>
      <c r="B93" s="3"/>
      <c r="C93" s="3"/>
      <c r="D93" s="3"/>
      <c r="E93" s="3"/>
      <c r="F93" s="3"/>
      <c r="G93" s="3"/>
    </row>
    <row r="94" spans="1:7" ht="14.25">
      <c r="A94" s="3"/>
      <c r="B94" s="3"/>
      <c r="C94" s="3"/>
      <c r="D94" s="3"/>
      <c r="E94" s="3"/>
      <c r="F94" s="3"/>
      <c r="G94" s="3"/>
    </row>
    <row r="95" spans="1:7" ht="14.25">
      <c r="A95" s="3"/>
      <c r="B95" s="3"/>
      <c r="C95" s="3"/>
      <c r="D95" s="3"/>
      <c r="E95" s="3"/>
      <c r="F95" s="3"/>
      <c r="G95" s="3"/>
    </row>
    <row r="96" spans="1:7" ht="14.25">
      <c r="A96" s="3"/>
      <c r="B96" s="3"/>
      <c r="C96" s="3"/>
      <c r="D96" s="3"/>
      <c r="E96" s="3"/>
      <c r="F96" s="3"/>
      <c r="G96" s="3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67" r:id="rId1"/>
  <headerFooter>
    <oddHeader>&amp;C/2018. (  ) önkormányzati rendelet 3.1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E61" sqref="E6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59" t="s">
        <v>595</v>
      </c>
      <c r="B1" s="163"/>
      <c r="C1" s="163"/>
      <c r="D1" s="163"/>
      <c r="E1" s="163"/>
      <c r="F1" s="163"/>
      <c r="G1" s="163"/>
      <c r="H1" s="163"/>
    </row>
    <row r="2" spans="1:8" ht="23.25" customHeight="1">
      <c r="A2" s="160" t="s">
        <v>584</v>
      </c>
      <c r="B2" s="161"/>
      <c r="C2" s="161"/>
      <c r="D2" s="161"/>
      <c r="E2" s="161"/>
      <c r="F2" s="161"/>
      <c r="G2" s="161"/>
      <c r="H2" s="161"/>
    </row>
    <row r="3" ht="18">
      <c r="A3" s="45"/>
    </row>
    <row r="5" spans="1:8" ht="53.25">
      <c r="A5" s="1" t="s">
        <v>11</v>
      </c>
      <c r="B5" s="2" t="s">
        <v>12</v>
      </c>
      <c r="C5" s="72" t="s">
        <v>570</v>
      </c>
      <c r="D5" s="72" t="s">
        <v>573</v>
      </c>
      <c r="E5" s="54" t="s">
        <v>561</v>
      </c>
      <c r="F5" s="54" t="s">
        <v>561</v>
      </c>
      <c r="G5" s="54" t="s">
        <v>561</v>
      </c>
      <c r="H5" s="61" t="s">
        <v>562</v>
      </c>
    </row>
    <row r="6" spans="1:8" ht="14.25">
      <c r="A6" s="25"/>
      <c r="B6" s="25"/>
      <c r="C6" s="101"/>
      <c r="D6" s="101"/>
      <c r="E6" s="101"/>
      <c r="F6" s="101"/>
      <c r="G6" s="101"/>
      <c r="H6" s="101"/>
    </row>
    <row r="7" spans="1:8" ht="14.25">
      <c r="A7" s="25"/>
      <c r="B7" s="25"/>
      <c r="C7" s="101"/>
      <c r="D7" s="101"/>
      <c r="E7" s="101"/>
      <c r="F7" s="101"/>
      <c r="G7" s="101"/>
      <c r="H7" s="101"/>
    </row>
    <row r="8" spans="1:8" ht="14.25">
      <c r="A8" s="25"/>
      <c r="B8" s="25"/>
      <c r="C8" s="101"/>
      <c r="D8" s="101"/>
      <c r="E8" s="101"/>
      <c r="F8" s="101"/>
      <c r="G8" s="101"/>
      <c r="H8" s="101"/>
    </row>
    <row r="9" spans="1:8" ht="14.25">
      <c r="A9" s="25"/>
      <c r="B9" s="25"/>
      <c r="C9" s="92">
        <v>862180</v>
      </c>
      <c r="D9" s="101"/>
      <c r="E9" s="101"/>
      <c r="F9" s="101"/>
      <c r="G9" s="101"/>
      <c r="H9" s="101"/>
    </row>
    <row r="10" spans="1:8" ht="14.25">
      <c r="A10" s="14" t="s">
        <v>555</v>
      </c>
      <c r="B10" s="7" t="s">
        <v>112</v>
      </c>
      <c r="C10" s="101">
        <f>SUM(C6:C9)</f>
        <v>862180</v>
      </c>
      <c r="D10" s="101"/>
      <c r="E10" s="101"/>
      <c r="F10" s="101"/>
      <c r="G10" s="101"/>
      <c r="H10" s="101">
        <f>SUM(C10:G10)</f>
        <v>862180</v>
      </c>
    </row>
    <row r="11" spans="1:8" ht="14.25">
      <c r="A11" s="12" t="s">
        <v>650</v>
      </c>
      <c r="B11" s="7"/>
      <c r="C11" s="101">
        <v>600000</v>
      </c>
      <c r="D11" s="101"/>
      <c r="E11" s="101"/>
      <c r="F11" s="101"/>
      <c r="G11" s="101"/>
      <c r="H11" s="101"/>
    </row>
    <row r="12" spans="1:8" ht="14.25">
      <c r="A12" s="12" t="s">
        <v>649</v>
      </c>
      <c r="B12" s="7"/>
      <c r="C12" s="101">
        <v>58480000</v>
      </c>
      <c r="D12" s="101"/>
      <c r="E12" s="101"/>
      <c r="F12" s="101"/>
      <c r="G12" s="101"/>
      <c r="H12" s="101"/>
    </row>
    <row r="13" spans="1:8" ht="14.25">
      <c r="A13" s="12" t="s">
        <v>648</v>
      </c>
      <c r="B13" s="7"/>
      <c r="C13" s="101">
        <v>3078620</v>
      </c>
      <c r="D13" s="101"/>
      <c r="E13" s="101"/>
      <c r="F13" s="101"/>
      <c r="G13" s="101"/>
      <c r="H13" s="101"/>
    </row>
    <row r="14" spans="1:8" ht="14.25">
      <c r="A14" s="12" t="s">
        <v>647</v>
      </c>
      <c r="B14" s="7"/>
      <c r="C14" s="101">
        <v>4399970</v>
      </c>
      <c r="D14" s="101"/>
      <c r="E14" s="101"/>
      <c r="F14" s="101"/>
      <c r="G14" s="101"/>
      <c r="H14" s="101"/>
    </row>
    <row r="15" spans="1:8" ht="14.25">
      <c r="A15" s="14" t="s">
        <v>554</v>
      </c>
      <c r="B15" s="7" t="s">
        <v>112</v>
      </c>
      <c r="C15" s="101">
        <f>SUM(C11:C14)</f>
        <v>66558590</v>
      </c>
      <c r="D15" s="101"/>
      <c r="E15" s="101"/>
      <c r="F15" s="101"/>
      <c r="G15" s="101"/>
      <c r="H15" s="101">
        <f>SUM(C15:G15)</f>
        <v>66558590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&amp;R/2018. (  ) önkormányzati redelet 4.1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61" sqref="E6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59" t="s">
        <v>595</v>
      </c>
      <c r="B1" s="161"/>
      <c r="C1" s="161"/>
      <c r="D1" s="161"/>
      <c r="E1" s="161"/>
      <c r="F1" s="161"/>
      <c r="G1" s="161"/>
    </row>
    <row r="2" spans="1:7" ht="25.5" customHeight="1">
      <c r="A2" s="164" t="s">
        <v>574</v>
      </c>
      <c r="B2" s="161"/>
      <c r="C2" s="161"/>
      <c r="D2" s="161"/>
      <c r="E2" s="161"/>
      <c r="F2" s="161"/>
      <c r="G2" s="161"/>
    </row>
    <row r="3" spans="1:7" ht="21.75" customHeight="1">
      <c r="A3" s="64"/>
      <c r="B3" s="60"/>
      <c r="C3" s="60"/>
      <c r="D3" s="60"/>
      <c r="E3" s="60"/>
      <c r="F3" s="60"/>
      <c r="G3" s="60"/>
    </row>
    <row r="4" ht="16.5" customHeight="1">
      <c r="A4" s="3" t="s">
        <v>560</v>
      </c>
    </row>
    <row r="5" spans="1:7" ht="42" customHeight="1">
      <c r="A5" s="41" t="s">
        <v>556</v>
      </c>
      <c r="B5" s="2" t="s">
        <v>12</v>
      </c>
      <c r="C5" s="90" t="s">
        <v>575</v>
      </c>
      <c r="D5" s="90" t="s">
        <v>576</v>
      </c>
      <c r="E5" s="90" t="s">
        <v>577</v>
      </c>
      <c r="F5" s="62" t="s">
        <v>2</v>
      </c>
      <c r="G5" s="41" t="s">
        <v>3</v>
      </c>
    </row>
    <row r="6" spans="1:7" ht="26.25" customHeight="1">
      <c r="A6" s="63" t="s">
        <v>0</v>
      </c>
      <c r="B6" s="4" t="s">
        <v>165</v>
      </c>
      <c r="C6" s="93">
        <f>'[2]2.4 hivatal'!$E$85</f>
        <v>100208715</v>
      </c>
      <c r="D6" s="93">
        <f>'[1]2.3 vágó'!$H$85</f>
        <v>61632295</v>
      </c>
      <c r="E6" s="93">
        <f>'[3]2.2 melléklet'!$H$85</f>
        <v>35675926</v>
      </c>
      <c r="F6" s="93"/>
      <c r="G6" s="93">
        <f>SUM(C6:F6)</f>
        <v>197516936</v>
      </c>
    </row>
    <row r="7" spans="1:7" ht="26.25" customHeight="1">
      <c r="A7" s="63" t="s">
        <v>1</v>
      </c>
      <c r="B7" s="4" t="s">
        <v>165</v>
      </c>
      <c r="C7" s="93"/>
      <c r="D7" s="93"/>
      <c r="E7" s="93"/>
      <c r="F7" s="93"/>
      <c r="G7" s="93">
        <f>SUM(C7:F7)</f>
        <v>0</v>
      </c>
    </row>
    <row r="8" spans="1:7" ht="22.5" customHeight="1">
      <c r="A8" s="41" t="s">
        <v>4</v>
      </c>
      <c r="B8" s="41"/>
      <c r="C8" s="93">
        <f>SUM(C6:C7)</f>
        <v>100208715</v>
      </c>
      <c r="D8" s="93">
        <f>SUM(D6:D7)</f>
        <v>61632295</v>
      </c>
      <c r="E8" s="93">
        <f>SUM(E6:E7)</f>
        <v>35675926</v>
      </c>
      <c r="F8" s="93">
        <f>SUM(F6:F7)</f>
        <v>0</v>
      </c>
      <c r="G8" s="93">
        <f>SUM(C8:F8)</f>
        <v>197516936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&amp;R/2018. (  ) önkormányzati redelet 5.1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2018-03-13T07:37:29Z</cp:lastPrinted>
  <dcterms:created xsi:type="dcterms:W3CDTF">2014-01-03T21:48:14Z</dcterms:created>
  <dcterms:modified xsi:type="dcterms:W3CDTF">2018-03-14T08:37:59Z</dcterms:modified>
  <cp:category/>
  <cp:version/>
  <cp:contentType/>
  <cp:contentStatus/>
</cp:coreProperties>
</file>