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3"/>
  </bookViews>
  <sheets>
    <sheet name="1.1 melléklet" sheetId="1" r:id="rId1"/>
    <sheet name="1 melléklet" sheetId="2" state="hidden" r:id="rId2"/>
    <sheet name="1  melléklet" sheetId="3" state="hidden" r:id="rId3"/>
    <sheet name="2.1 melléklet" sheetId="4" r:id="rId4"/>
    <sheet name="2 melléklet" sheetId="5" state="hidden" r:id="rId5"/>
    <sheet name="2  melléklet" sheetId="6" state="hidden" r:id="rId6"/>
    <sheet name="3.1 melléklet" sheetId="7" state="hidden" r:id="rId7"/>
    <sheet name="4.1 melléklet" sheetId="8" state="hidden" r:id="rId8"/>
    <sheet name="5.1 melléklet" sheetId="9" state="hidden" r:id="rId9"/>
    <sheet name="6.1 melléklet" sheetId="10" state="hidden" r:id="rId10"/>
    <sheet name="7.1 melléklet" sheetId="11" state="hidden" r:id="rId11"/>
    <sheet name="8.1 melléklet" sheetId="12" state="hidden" r:id="rId12"/>
    <sheet name="9.1 melléklet" sheetId="13" state="hidden" r:id="rId13"/>
    <sheet name="10.1 melléklet" sheetId="14" state="hidden" r:id="rId14"/>
  </sheets>
  <definedNames>
    <definedName name="_xlnm.Print_Area" localSheetId="2">'1  melléklet'!$A$1:$F$123</definedName>
    <definedName name="_xlnm.Print_Area" localSheetId="0">'1.1 melléklet'!$A$1:$BA$125</definedName>
    <definedName name="_xlnm.Print_Area" localSheetId="13">'10.1 melléklet'!$A$1:$E$33</definedName>
    <definedName name="_xlnm.Print_Area" localSheetId="3">'2.1 melléklet'!$A$1:$F$99</definedName>
    <definedName name="_xlnm.Print_Area" localSheetId="6">'3.1 melléklet'!$A$1:$H$52</definedName>
    <definedName name="_xlnm.Print_Area" localSheetId="7">'4.1 melléklet'!$A$1:$H$16</definedName>
    <definedName name="_xlnm.Print_Area" localSheetId="8">'5.1 melléklet'!$A$1:$G$9</definedName>
    <definedName name="_xlnm.Print_Area" localSheetId="9">'6.1 melléklet'!$A$1:$D$39</definedName>
    <definedName name="_xlnm.Print_Area" localSheetId="10">'7.1 melléklet'!$A$1:$D$117</definedName>
    <definedName name="_xlnm.Print_Area" localSheetId="11">'8.1 melléklet'!$A$1:$D$116</definedName>
  </definedNames>
  <calcPr fullCalcOnLoad="1"/>
</workbook>
</file>

<file path=xl/comments4.xml><?xml version="1.0" encoding="utf-8"?>
<comments xmlns="http://schemas.openxmlformats.org/spreadsheetml/2006/main">
  <authors>
    <author>.</author>
  </authors>
  <commentList>
    <comment ref="C19" authorId="0">
      <text>
        <r>
          <rPr>
            <b/>
            <sz val="8"/>
            <rFont val="Tahoma"/>
            <family val="0"/>
          </rPr>
          <t>védőnő, hagyományos pályázat, testvérvárosi pályázat</t>
        </r>
      </text>
    </comment>
  </commentList>
</comments>
</file>

<file path=xl/sharedStrings.xml><?xml version="1.0" encoding="utf-8"?>
<sst xmlns="http://schemas.openxmlformats.org/spreadsheetml/2006/main" count="2123" uniqueCount="676">
  <si>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</si>
  <si>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</si>
  <si>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</si>
  <si>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</si>
  <si>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</si>
  <si>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</si>
  <si>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</si>
  <si>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</si>
  <si>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</si>
  <si>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</si>
  <si>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</si>
  <si>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</si>
  <si>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</si>
  <si>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</si>
  <si>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</si>
  <si>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</si>
  <si>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</si>
  <si>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</si>
  <si>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</si>
  <si>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</si>
  <si>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</si>
  <si>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</si>
  <si>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</si>
  <si>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</si>
  <si>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</si>
  <si>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</si>
  <si>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</si>
  <si>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</si>
  <si>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</si>
  <si>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</si>
  <si>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</si>
  <si>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</si>
  <si>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</si>
  <si>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</si>
  <si>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</si>
  <si>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</si>
  <si>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</si>
  <si>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</si>
  <si>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</si>
  <si>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</si>
  <si>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</si>
  <si>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</si>
  <si>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</si>
  <si>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</si>
  <si>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</si>
  <si>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</si>
  <si>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</si>
  <si>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</si>
  <si>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</si>
  <si>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</si>
  <si>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</si>
  <si>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</si>
  <si>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</si>
  <si>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</si>
  <si>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</si>
  <si>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</si>
  <si>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</si>
  <si>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</si>
  <si>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</si>
  <si>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</si>
  <si>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</si>
  <si>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</si>
  <si>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</si>
  <si>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</si>
  <si>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</si>
  <si>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</si>
  <si>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</si>
  <si>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</si>
  <si>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</si>
  <si>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</si>
  <si>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</si>
  <si>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</si>
  <si>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</si>
  <si>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</si>
  <si>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</si>
  <si>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</si>
  <si>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</si>
  <si>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</si>
  <si>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</si>
  <si>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</si>
  <si>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</si>
  <si>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</si>
  <si>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</si>
  <si>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</si>
  <si>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</si>
  <si>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</si>
  <si>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</si>
  <si>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</si>
  <si>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</si>
  <si>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</si>
  <si>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</si>
  <si>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</si>
  <si>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</si>
  <si>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</si>
  <si>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</si>
  <si>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</si>
  <si>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</si>
  <si>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</si>
  <si>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</si>
  <si>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</si>
  <si>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</si>
  <si>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</si>
  <si>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</si>
  <si>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</si>
  <si>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</si>
  <si>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</si>
  <si>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</si>
  <si>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</si>
  <si>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</si>
  <si>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</si>
  <si>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</si>
  <si>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</si>
  <si>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</si>
  <si>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</si>
  <si>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</si>
  <si>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</si>
  <si>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</si>
  <si>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</si>
  <si>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</si>
  <si>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</si>
  <si>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</si>
  <si>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</si>
  <si>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</si>
  <si>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</si>
  <si>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</si>
  <si>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</si>
  <si>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</si>
  <si>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</si>
  <si>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</si>
  <si>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</si>
  <si>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</si>
  <si>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</si>
  <si>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</si>
  <si>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</si>
  <si>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</si>
  <si>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</si>
  <si>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</si>
  <si>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</si>
  <si>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</si>
  <si>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</si>
  <si>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</si>
  <si>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</si>
  <si>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</si>
  <si>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</si>
  <si>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</si>
  <si>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</si>
  <si>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</si>
  <si>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</si>
  <si>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</si>
  <si>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</si>
  <si>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</si>
  <si>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</si>
  <si>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</si>
  <si>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</si>
  <si>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</si>
  <si>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</si>
  <si>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</si>
  <si>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</si>
  <si>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</si>
  <si>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</si>
  <si>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</si>
  <si>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</si>
  <si>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</si>
  <si>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</si>
  <si>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</si>
  <si>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</si>
  <si>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</si>
  <si>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</si>
  <si>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</si>
  <si>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</si>
  <si>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</si>
  <si>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</si>
  <si>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</si>
  <si>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</si>
  <si>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</si>
  <si>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</si>
  <si>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</si>
  <si>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</si>
  <si>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</si>
  <si>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</si>
  <si>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</si>
  <si>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</si>
  <si>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</si>
  <si>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</si>
  <si>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</si>
  <si>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</si>
  <si>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</si>
  <si>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</si>
  <si>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</si>
  <si>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</si>
  <si>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</si>
  <si>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</si>
  <si>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</si>
  <si>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</si>
  <si>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</si>
  <si>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</si>
  <si>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</si>
  <si>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</si>
  <si>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</si>
  <si>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</si>
  <si>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</si>
  <si>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</si>
  <si>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</si>
  <si>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</si>
  <si>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</si>
  <si>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</si>
  <si>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</si>
  <si>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</si>
  <si>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</si>
  <si>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</si>
  <si>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</si>
  <si>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</si>
  <si>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</si>
  <si>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</si>
  <si>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</si>
  <si>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</si>
  <si>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</si>
  <si>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</si>
  <si>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</si>
  <si>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</si>
  <si>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</si>
  <si>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</si>
  <si>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</si>
  <si>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</si>
  <si>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</si>
  <si>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</si>
  <si>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</si>
  <si>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</si>
  <si>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</si>
  <si>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</si>
  <si>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</si>
  <si>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</si>
  <si>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</si>
  <si>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</si>
  <si>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</si>
  <si>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</si>
  <si>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</si>
  <si>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</si>
  <si>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</si>
  <si>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</si>
  <si>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</si>
  <si>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</si>
  <si>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</si>
  <si>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</si>
  <si>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</si>
  <si>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</si>
  <si>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</si>
  <si>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</si>
  <si>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</si>
  <si>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</si>
  <si>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</si>
  <si>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</si>
  <si>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</si>
  <si>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</si>
  <si>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</si>
  <si>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</si>
  <si>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</si>
  <si>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</si>
  <si>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</si>
  <si>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</si>
  <si>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</si>
  <si>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</si>
  <si>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</si>
  <si>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</si>
  <si>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</si>
  <si>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</si>
  <si>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</si>
  <si>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</si>
  <si>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</si>
  <si>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</si>
  <si>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</si>
  <si>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</si>
  <si>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</si>
  <si>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</si>
  <si>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</si>
  <si>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</si>
  <si>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</si>
  <si>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</si>
  <si>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</si>
  <si>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</si>
  <si>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</si>
  <si>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</si>
  <si>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</si>
  <si>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</si>
  <si>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</si>
  <si>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</si>
  <si>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</si>
  <si>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</si>
  <si>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</si>
  <si>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</si>
  <si>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</si>
  <si>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</si>
  <si>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</si>
  <si>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</si>
  <si>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</si>
  <si>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</si>
  <si>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</si>
  <si>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</si>
  <si>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</si>
  <si>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</si>
  <si>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</si>
  <si>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</si>
  <si>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</si>
  <si>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</si>
  <si>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</si>
  <si>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</si>
  <si>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</si>
  <si>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</si>
  <si>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</si>
  <si>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</si>
  <si>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</si>
  <si>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</si>
  <si>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</si>
  <si>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</si>
  <si>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</si>
  <si>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</si>
  <si>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</si>
  <si>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</si>
  <si>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</si>
  <si>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</si>
  <si>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</si>
  <si>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</si>
  <si>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</si>
  <si>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</si>
  <si>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</si>
  <si>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</si>
  <si>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</si>
  <si>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</si>
  <si>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</si>
  <si>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</si>
  <si>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</si>
  <si>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</si>
  <si>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</si>
  <si>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</si>
  <si>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</si>
  <si>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</si>
  <si>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</si>
  <si>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</si>
  <si>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</si>
  <si>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</si>
  <si>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</si>
  <si>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</si>
  <si>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</si>
  <si>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</si>
  <si>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</si>
  <si>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</si>
  <si>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</si>
  <si>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</si>
  <si>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</si>
  <si>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</si>
  <si>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</si>
  <si>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</si>
  <si>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</si>
  <si>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</si>
  <si>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</si>
  <si>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</si>
  <si>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</si>
  <si>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</si>
  <si>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</si>
  <si>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</si>
  <si>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</si>
  <si>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</si>
  <si>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</si>
  <si>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</si>
  <si>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</si>
  <si>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</si>
  <si>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</si>
  <si>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</si>
  <si>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</si>
  <si>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</si>
  <si>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</si>
  <si>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</si>
  <si>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</si>
  <si>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</si>
  <si>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</si>
  <si>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</si>
  <si>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</si>
  <si>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</si>
  <si>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</si>
  <si>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</si>
  <si>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</si>
  <si>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</si>
  <si>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</si>
  <si>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</si>
  <si>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</si>
  <si>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</si>
  <si>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</si>
  <si>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</si>
  <si>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</si>
  <si>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</si>
  <si>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</si>
  <si>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</si>
  <si>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</si>
  <si>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</si>
  <si>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</si>
  <si>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</si>
  <si>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</si>
  <si>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</si>
  <si>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</si>
  <si>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</si>
  <si>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</si>
  <si>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</si>
  <si>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</si>
  <si>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</si>
  <si>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</si>
  <si>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</si>
  <si>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</si>
  <si>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</si>
  <si>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</si>
  <si>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</si>
  <si>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</si>
  <si>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</si>
  <si>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</si>
  <si>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</si>
  <si>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</si>
  <si>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</si>
  <si>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</si>
  <si>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</si>
  <si>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</si>
  <si>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</si>
  <si>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</si>
  <si>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</si>
  <si>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</si>
  <si>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</si>
  <si>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</si>
  <si>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</si>
  <si>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</si>
  <si>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</si>
  <si>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</si>
  <si>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</si>
  <si>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</si>
  <si>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</si>
  <si>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</si>
  <si>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</si>
  <si>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</si>
  <si>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</si>
  <si>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</si>
  <si>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</si>
  <si>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</si>
  <si>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</si>
  <si>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</si>
  <si>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</si>
  <si>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</si>
  <si>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</si>
  <si>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</si>
  <si>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</si>
  <si>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</si>
  <si>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</si>
  <si>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</si>
  <si>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</si>
  <si>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</si>
  <si>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</si>
  <si>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</si>
  <si>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</si>
  <si>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</si>
  <si>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</si>
  <si>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</si>
  <si>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</si>
  <si>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</si>
  <si>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</si>
  <si>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</si>
  <si>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</si>
  <si>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</si>
  <si>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</si>
  <si>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</si>
  <si>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</si>
  <si>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</si>
  <si>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</si>
  <si>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</si>
  <si>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</si>
  <si>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</si>
  <si>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</si>
  <si>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</si>
  <si>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</si>
  <si>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</si>
  <si>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</si>
  <si>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</si>
  <si>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</si>
  <si>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</si>
  <si>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</si>
  <si>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</si>
  <si>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</si>
  <si>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</si>
  <si>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</si>
  <si>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</si>
  <si>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</si>
  <si>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</si>
  <si>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</si>
  <si>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</si>
  <si>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</si>
  <si>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</si>
  <si>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</si>
  <si>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</si>
  <si>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</si>
  <si>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</si>
  <si>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</si>
  <si>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</si>
  <si>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</si>
  <si>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</si>
  <si>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</si>
  <si>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</si>
  <si>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</si>
  <si>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</si>
  <si>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</si>
  <si>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</si>
  <si>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</si>
  <si>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</si>
  <si>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</si>
  <si>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</si>
  <si>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</si>
  <si>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</si>
  <si>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</si>
  <si>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</si>
  <si>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</si>
  <si>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</si>
  <si>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</si>
  <si>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</si>
  <si>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</si>
  <si>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</si>
  <si>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</si>
  <si>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</si>
  <si>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</si>
  <si>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</si>
  <si>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</si>
  <si>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</si>
  <si>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</si>
  <si>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</si>
  <si>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</si>
  <si>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</si>
  <si>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</si>
  <si>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</si>
  <si>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</si>
  <si>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</si>
  <si>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</si>
  <si>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</si>
  <si>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</si>
  <si>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</si>
  <si>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</si>
  <si>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</si>
  <si>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</si>
  <si>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</si>
  <si>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</si>
  <si>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</si>
  <si>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</si>
  <si>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</si>
  <si>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</si>
  <si>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</si>
  <si>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</si>
  <si>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</si>
  <si>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</si>
  <si>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</si>
  <si>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</si>
  <si>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</si>
  <si>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</si>
  <si>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</si>
  <si>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</si>
  <si>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</si>
  <si>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</si>
  <si>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</si>
  <si>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</si>
  <si>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</si>
  <si>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</si>
  <si>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</si>
  <si>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</si>
  <si>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</si>
  <si>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</si>
  <si>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ÖNKORMÁNYZATI ELŐIRÁNYZATOK</t>
  </si>
  <si>
    <t>KÖLTSÉGVETÉSI SZERV</t>
  </si>
  <si>
    <t>MINDÖSSZESEN</t>
  </si>
  <si>
    <t>ÖNKORMÁNYZAT ÉS KÖLTSÉGVETÉSI SZERVEI ELŐIRÁNYZATA MINDÖSSZESEN</t>
  </si>
  <si>
    <t>mód. ei.</t>
  </si>
  <si>
    <t>módosított ei.</t>
  </si>
  <si>
    <t>mód.ei.</t>
  </si>
  <si>
    <t>Balatonkenese Város Önkormányzat 2016. évi költségvetése</t>
  </si>
  <si>
    <t>Védőnő</t>
  </si>
  <si>
    <t>Ovi étkezés</t>
  </si>
  <si>
    <t>Munkahelyi étkezés</t>
  </si>
  <si>
    <t>Locsolóvíz</t>
  </si>
  <si>
    <t>Igazgatás</t>
  </si>
  <si>
    <t>Község Önkormányzat 2015. évi költségvetése</t>
  </si>
  <si>
    <t xml:space="preserve"> Község Önkormányzat 2015. évi költségvetése </t>
  </si>
  <si>
    <t xml:space="preserve"> Község Önkormányzat 2015. évi költségvetése</t>
  </si>
  <si>
    <t>Balatonkenese Város Önkormányzat előirányzat</t>
  </si>
  <si>
    <t>Balatonkenese Város Önkormányzat módosított ei.</t>
  </si>
  <si>
    <t>Beruházások és felújítások ( Ft)</t>
  </si>
  <si>
    <t>Balatonkenese Város Önkormányzat mód.ei.</t>
  </si>
  <si>
    <t>Irányító szervi támogatások folyósítása (Ft)</t>
  </si>
  <si>
    <t>Balatonkenesei Polgármesteri Hivatal</t>
  </si>
  <si>
    <t>Balatonkenese Város Városgondnoksága</t>
  </si>
  <si>
    <t>Közművelődési Intézmény és Könyvtár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</si>
  <si>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</si>
  <si>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</si>
  <si>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</si>
  <si>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Költségvetési engedélyezett létszámkeret (álláshely) (fő) Balatonkenese Város Önkormányzat</t>
  </si>
  <si>
    <t>Költségvetési engedélyezett létszámkeret (álláshely) (fő)</t>
  </si>
  <si>
    <t>Munkatörvénykönyves</t>
  </si>
  <si>
    <t>Általános- és céltartalékok ( Ft)</t>
  </si>
  <si>
    <t>Helyi adó és egyéb közhatalmi bevételek (Ft)</t>
  </si>
  <si>
    <t>Bevételek (Ft)</t>
  </si>
  <si>
    <t>Kiadások (Ft)</t>
  </si>
  <si>
    <t>Házi orvosi rendelő felújítása</t>
  </si>
  <si>
    <t>Rendőrség épületénekfelújítása</t>
  </si>
  <si>
    <t>Óvoda utca és Soós utca aszfaltozása, parkolók kialakítása</t>
  </si>
  <si>
    <t>Sport utca aszfaltozása</t>
  </si>
  <si>
    <t>Batthyányi lépcső felújítása</t>
  </si>
  <si>
    <t>Gesztenyefasor elkerülő kerékpárút szakasz kijavítása</t>
  </si>
  <si>
    <t>Önkormányzati elszámolás</t>
  </si>
  <si>
    <t>Közvilágítás</t>
  </si>
  <si>
    <t>Város és községgazdálkodás</t>
  </si>
  <si>
    <t>Büfé vásárlás</t>
  </si>
  <si>
    <t>Önkormányzati bérlakások felújítása</t>
  </si>
  <si>
    <t>Acél kordon (70m)</t>
  </si>
  <si>
    <t>Székek rendezvényhez</t>
  </si>
  <si>
    <t>Vagyonmegosztásra</t>
  </si>
  <si>
    <t>Konyha étkező székek 60 db</t>
  </si>
  <si>
    <t>háztartások részére (kultúra keret)</t>
  </si>
  <si>
    <t>Közmunka program</t>
  </si>
  <si>
    <t>Módosítás megnevezése</t>
  </si>
  <si>
    <t>Saját hatásköt (S) / Testületi hatáskör (T)</t>
  </si>
  <si>
    <t>Kompenzáció</t>
  </si>
  <si>
    <t>T</t>
  </si>
  <si>
    <t>Prémium évek</t>
  </si>
  <si>
    <t>Petrik Ferenc ügyvéd megbízása</t>
  </si>
  <si>
    <t>1027/A hrsz építmény</t>
  </si>
  <si>
    <t>Zöld város pályázat</t>
  </si>
  <si>
    <t>Nyári napközi</t>
  </si>
  <si>
    <t>Kultúra keret megemelés</t>
  </si>
  <si>
    <t>I. vh. Emlékmű</t>
  </si>
  <si>
    <t>I. vh. Emlékmű felújítás</t>
  </si>
  <si>
    <t>Katóka utca közvill</t>
  </si>
  <si>
    <t>Zöld hulladék száll</t>
  </si>
  <si>
    <t>Település rendezési terv</t>
  </si>
  <si>
    <t>Bérlakások felújítása</t>
  </si>
  <si>
    <t>Fenntartható közlekedés</t>
  </si>
  <si>
    <t>Regio Pelso tagdíj</t>
  </si>
  <si>
    <t>Átválallt ingatlannyíilvántartás</t>
  </si>
  <si>
    <t>Orvosi ügyeleti autó támogatása</t>
  </si>
  <si>
    <t>Tátorján felszámolása</t>
  </si>
  <si>
    <t>Túlóra miatti áttcsoportosítás</t>
  </si>
  <si>
    <t>S</t>
  </si>
  <si>
    <t>Táppénz miatt áttcsoportosítás</t>
  </si>
  <si>
    <t>Inf. Szolg. Alultervezése</t>
  </si>
  <si>
    <t>Weboldal fejlesztés</t>
  </si>
  <si>
    <t>Eszköz és szoftver bérleti díj</t>
  </si>
  <si>
    <t>Továbbszámlázás</t>
  </si>
  <si>
    <t>Finanszírozási kiadások</t>
  </si>
  <si>
    <t>Előző évi elszámolások</t>
  </si>
  <si>
    <t>Áfa fizetési kötelezettség</t>
  </si>
  <si>
    <t>Új vonal 3D számla késedelmes kifizetés</t>
  </si>
  <si>
    <t>Polgármesternek laptop</t>
  </si>
  <si>
    <t>Büfé kellékek vásárlása</t>
  </si>
  <si>
    <t>Mobil kordon vásárlás</t>
  </si>
  <si>
    <t>Önkormányzati támogatások</t>
  </si>
  <si>
    <t>Orvosi rendelő műszaki ellenőr</t>
  </si>
  <si>
    <t>Lakossági ívóvíz</t>
  </si>
  <si>
    <t>közmunka program</t>
  </si>
  <si>
    <t>Maradvány módosítás</t>
  </si>
  <si>
    <t>Megelőlegezések</t>
  </si>
  <si>
    <t>Összesen 09.30.</t>
  </si>
  <si>
    <t>ÖSSZESEN 06.30.</t>
  </si>
  <si>
    <t>Bérköltég</t>
  </si>
  <si>
    <t>Betegszabadság</t>
  </si>
  <si>
    <t>Megbízási díjak miatt átcsoportosítás</t>
  </si>
  <si>
    <t>viharkár helyreállítás</t>
  </si>
  <si>
    <t>Áfa átcsoportosítás</t>
  </si>
  <si>
    <t>Vagyonfelmérés átcsoportosítás tartalékba</t>
  </si>
  <si>
    <t>Akarattyának normatíva átadás</t>
  </si>
  <si>
    <t>túrisztikai egyesület</t>
  </si>
  <si>
    <t>Iskolabusz</t>
  </si>
  <si>
    <t>Tájház digitalizálása</t>
  </si>
  <si>
    <t>56's emlékmű felújítás</t>
  </si>
  <si>
    <t>Rendőrségi épület felújítás tartalékba</t>
  </si>
  <si>
    <t>tanulmánytervek</t>
  </si>
  <si>
    <t>Lámpatestek felszerelése</t>
  </si>
  <si>
    <t>építmény beszerzés</t>
  </si>
  <si>
    <t>Választás finanszírozás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</si>
</sst>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0.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Bookman Old Style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Tahoma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1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>
      <alignment/>
      <protection/>
    </xf>
    <xf numFmtId="0" fontId="7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1" fillId="0" borderId="0" applyFont="0" applyFill="0" applyBorder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76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77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77" fillId="0" borderId="0" xfId="0" applyFont="1" applyAlignment="1">
      <alignment/>
    </xf>
    <xf numFmtId="0" fontId="24" fillId="0" borderId="10" xfId="0" applyFon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Border="1" applyAlignment="1">
      <alignment/>
    </xf>
    <xf numFmtId="3" fontId="78" fillId="0" borderId="10" xfId="0" applyNumberFormat="1" applyFont="1" applyBorder="1" applyAlignment="1">
      <alignment/>
    </xf>
    <xf numFmtId="3" fontId="31" fillId="0" borderId="11" xfId="0" applyNumberFormat="1" applyFont="1" applyFill="1" applyBorder="1" applyAlignment="1">
      <alignment/>
    </xf>
    <xf numFmtId="3" fontId="30" fillId="0" borderId="10" xfId="0" applyNumberFormat="1" applyFont="1" applyFill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vertical="center" wrapText="1"/>
    </xf>
    <xf numFmtId="3" fontId="30" fillId="0" borderId="10" xfId="0" applyNumberFormat="1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vertical="center" wrapText="1"/>
    </xf>
    <xf numFmtId="3" fontId="32" fillId="0" borderId="10" xfId="0" applyNumberFormat="1" applyFont="1" applyFill="1" applyBorder="1" applyAlignment="1">
      <alignment vertical="center"/>
    </xf>
    <xf numFmtId="3" fontId="79" fillId="0" borderId="10" xfId="0" applyNumberFormat="1" applyFont="1" applyBorder="1" applyAlignment="1">
      <alignment/>
    </xf>
    <xf numFmtId="3" fontId="33" fillId="0" borderId="10" xfId="0" applyNumberFormat="1" applyFont="1" applyBorder="1" applyAlignment="1">
      <alignment/>
    </xf>
    <xf numFmtId="3" fontId="31" fillId="0" borderId="10" xfId="0" applyNumberFormat="1" applyFont="1" applyFill="1" applyBorder="1" applyAlignment="1">
      <alignment horizontal="left" vertical="center"/>
    </xf>
    <xf numFmtId="3" fontId="33" fillId="0" borderId="10" xfId="0" applyNumberFormat="1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0" fontId="72" fillId="0" borderId="10" xfId="0" applyFont="1" applyBorder="1" applyAlignment="1">
      <alignment/>
    </xf>
    <xf numFmtId="3" fontId="72" fillId="0" borderId="10" xfId="0" applyNumberFormat="1" applyFont="1" applyBorder="1" applyAlignment="1">
      <alignment/>
    </xf>
    <xf numFmtId="0" fontId="80" fillId="0" borderId="0" xfId="0" applyFont="1" applyAlignment="1">
      <alignment horizontal="center" wrapText="1"/>
    </xf>
    <xf numFmtId="0" fontId="80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left" vertical="center"/>
    </xf>
    <xf numFmtId="3" fontId="35" fillId="0" borderId="10" xfId="0" applyNumberFormat="1" applyFont="1" applyFill="1" applyBorder="1" applyAlignment="1">
      <alignment horizontal="left" vertical="center"/>
    </xf>
    <xf numFmtId="3" fontId="81" fillId="0" borderId="10" xfId="0" applyNumberFormat="1" applyFont="1" applyBorder="1" applyAlignment="1">
      <alignment/>
    </xf>
    <xf numFmtId="3" fontId="34" fillId="0" borderId="10" xfId="0" applyNumberFormat="1" applyFont="1" applyFill="1" applyBorder="1" applyAlignment="1">
      <alignment horizontal="left" vertical="center"/>
    </xf>
    <xf numFmtId="3" fontId="35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29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3" fontId="31" fillId="0" borderId="11" xfId="0" applyNumberFormat="1" applyFont="1" applyBorder="1" applyAlignment="1">
      <alignment/>
    </xf>
    <xf numFmtId="3" fontId="33" fillId="0" borderId="11" xfId="0" applyNumberFormat="1" applyFont="1" applyFill="1" applyBorder="1" applyAlignment="1">
      <alignment/>
    </xf>
    <xf numFmtId="3" fontId="32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77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5" fillId="0" borderId="10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wrapText="1"/>
    </xf>
    <xf numFmtId="3" fontId="16" fillId="0" borderId="0" xfId="0" applyNumberFormat="1" applyFont="1" applyAlignment="1">
      <alignment horizontal="center" wrapText="1"/>
    </xf>
    <xf numFmtId="3" fontId="18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/>
    </xf>
    <xf numFmtId="3" fontId="38" fillId="0" borderId="0" xfId="0" applyNumberFormat="1" applyFont="1" applyAlignment="1">
      <alignment horizontal="center" wrapText="1"/>
    </xf>
    <xf numFmtId="3" fontId="37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0" fillId="0" borderId="10" xfId="0" applyNumberFormat="1" applyBorder="1" applyAlignment="1">
      <alignment horizontal="left"/>
    </xf>
    <xf numFmtId="3" fontId="72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72" fillId="0" borderId="0" xfId="0" applyNumberFormat="1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8" fillId="34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/>
    </xf>
    <xf numFmtId="3" fontId="19" fillId="37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left" vertical="center"/>
    </xf>
    <xf numFmtId="3" fontId="6" fillId="35" borderId="10" xfId="0" applyNumberFormat="1" applyFont="1" applyFill="1" applyBorder="1" applyAlignment="1">
      <alignment horizontal="left" vertical="center"/>
    </xf>
    <xf numFmtId="3" fontId="6" fillId="35" borderId="10" xfId="0" applyNumberFormat="1" applyFont="1" applyFill="1" applyBorder="1" applyAlignment="1">
      <alignment vertical="center"/>
    </xf>
    <xf numFmtId="3" fontId="0" fillId="0" borderId="0" xfId="0" applyNumberFormat="1" applyBorder="1" applyAlignment="1">
      <alignment/>
    </xf>
    <xf numFmtId="3" fontId="7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horizontal="left" vertical="center"/>
    </xf>
    <xf numFmtId="3" fontId="9" fillId="35" borderId="10" xfId="0" applyNumberFormat="1" applyFont="1" applyFill="1" applyBorder="1" applyAlignment="1">
      <alignment horizontal="left" vertical="center"/>
    </xf>
    <xf numFmtId="3" fontId="6" fillId="35" borderId="10" xfId="0" applyNumberFormat="1" applyFont="1" applyFill="1" applyBorder="1" applyAlignment="1">
      <alignment horizontal="left" vertical="center" wrapText="1"/>
    </xf>
    <xf numFmtId="3" fontId="6" fillId="36" borderId="10" xfId="0" applyNumberFormat="1" applyFont="1" applyFill="1" applyBorder="1" applyAlignment="1">
      <alignment/>
    </xf>
    <xf numFmtId="3" fontId="17" fillId="36" borderId="10" xfId="0" applyNumberFormat="1" applyFont="1" applyFill="1" applyBorder="1" applyAlignment="1">
      <alignment/>
    </xf>
    <xf numFmtId="3" fontId="72" fillId="0" borderId="0" xfId="0" applyNumberFormat="1" applyFont="1" applyBorder="1" applyAlignment="1">
      <alignment/>
    </xf>
    <xf numFmtId="3" fontId="0" fillId="0" borderId="0" xfId="0" applyNumberFormat="1" applyAlignment="1">
      <alignment wrapText="1"/>
    </xf>
    <xf numFmtId="3" fontId="0" fillId="0" borderId="10" xfId="0" applyNumberFormat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73"/>
  <sheetViews>
    <sheetView zoomScale="90" zoomScaleNormal="90" workbookViewId="0" topLeftCell="A106">
      <pane xSplit="1" topLeftCell="BO1" activePane="topRight" state="frozen"/>
      <selection pane="topLeft" activeCell="A10" sqref="A10"/>
      <selection pane="topRight" activeCell="BW28" sqref="BW28"/>
    </sheetView>
  </sheetViews>
  <sheetFormatPr defaultColWidth="9.140625" defaultRowHeight="15"/>
  <cols>
    <col min="1" max="1" width="74.140625" style="149" customWidth="1"/>
    <col min="2" max="2" width="9.140625" style="149" customWidth="1"/>
    <col min="3" max="3" width="10.8515625" style="162" customWidth="1"/>
    <col min="4" max="4" width="12.28125" style="149" customWidth="1"/>
    <col min="5" max="5" width="14.140625" style="162" customWidth="1"/>
    <col min="6" max="25" width="14.140625" style="149" customWidth="1"/>
    <col min="26" max="26" width="13.421875" style="162" customWidth="1"/>
    <col min="27" max="35" width="13.421875" style="149" customWidth="1"/>
    <col min="36" max="36" width="17.7109375" style="162" customWidth="1"/>
    <col min="37" max="40" width="17.7109375" style="149" customWidth="1"/>
    <col min="41" max="42" width="16.140625" style="149" customWidth="1"/>
    <col min="43" max="43" width="15.57421875" style="162" customWidth="1"/>
    <col min="44" max="46" width="15.57421875" style="149" customWidth="1"/>
    <col min="47" max="47" width="15.57421875" style="162" customWidth="1"/>
    <col min="48" max="49" width="15.57421875" style="149" customWidth="1"/>
    <col min="50" max="52" width="18.28125" style="149" customWidth="1"/>
    <col min="53" max="53" width="17.7109375" style="162" customWidth="1"/>
    <col min="54" max="54" width="9.140625" style="149" customWidth="1"/>
    <col min="55" max="56" width="10.00390625" style="149" bestFit="1" customWidth="1"/>
    <col min="57" max="57" width="9.28125" style="149" bestFit="1" customWidth="1"/>
    <col min="58" max="58" width="11.28125" style="149" customWidth="1"/>
    <col min="59" max="59" width="11.57421875" style="149" customWidth="1"/>
    <col min="60" max="60" width="10.57421875" style="149" bestFit="1" customWidth="1"/>
    <col min="61" max="61" width="11.7109375" style="149" customWidth="1"/>
    <col min="62" max="62" width="13.28125" style="149" bestFit="1" customWidth="1"/>
    <col min="63" max="63" width="9.28125" style="149" bestFit="1" customWidth="1"/>
    <col min="64" max="64" width="11.7109375" style="149" bestFit="1" customWidth="1"/>
    <col min="65" max="65" width="12.140625" style="149" customWidth="1"/>
    <col min="66" max="66" width="12.28125" style="149" customWidth="1"/>
    <col min="67" max="68" width="10.57421875" style="149" bestFit="1" customWidth="1"/>
    <col min="69" max="69" width="13.7109375" style="149" customWidth="1"/>
    <col min="70" max="71" width="9.28125" style="149" bestFit="1" customWidth="1"/>
    <col min="72" max="72" width="11.28125" style="149" customWidth="1"/>
    <col min="73" max="73" width="10.00390625" style="149" customWidth="1"/>
    <col min="74" max="74" width="11.28125" style="149" customWidth="1"/>
    <col min="75" max="75" width="14.7109375" style="149" customWidth="1"/>
    <col min="76" max="16384" width="9.140625" style="149" customWidth="1"/>
  </cols>
  <sheetData>
    <row r="1" spans="1:53" ht="21" customHeight="1">
      <c r="A1" s="151" t="s">
        <v>573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</row>
    <row r="2" spans="1:53" ht="18.75" customHeight="1">
      <c r="A2" s="152" t="s">
        <v>599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</row>
    <row r="3" spans="1:53" ht="18.75" customHeight="1">
      <c r="A3" s="153" t="s">
        <v>566</v>
      </c>
      <c r="B3" s="154"/>
      <c r="C3" s="155"/>
      <c r="D3" s="156"/>
      <c r="E3" s="155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5"/>
      <c r="AA3" s="156"/>
      <c r="AB3" s="156"/>
      <c r="AC3" s="156"/>
      <c r="AD3" s="156"/>
      <c r="AE3" s="156"/>
      <c r="AF3" s="156"/>
      <c r="AG3" s="156"/>
      <c r="AH3" s="156"/>
      <c r="AI3" s="156"/>
      <c r="AJ3" s="155"/>
      <c r="AK3" s="156"/>
      <c r="AL3" s="156"/>
      <c r="AM3" s="156"/>
      <c r="AN3" s="156"/>
      <c r="AO3" s="156"/>
      <c r="AP3" s="156"/>
      <c r="AQ3" s="155"/>
      <c r="AR3" s="156"/>
      <c r="AS3" s="156"/>
      <c r="AT3" s="156"/>
      <c r="AU3" s="155"/>
      <c r="AV3" s="156"/>
      <c r="AW3" s="156"/>
      <c r="AX3" s="156"/>
      <c r="AY3" s="156"/>
      <c r="AZ3" s="156"/>
      <c r="BA3" s="155"/>
    </row>
    <row r="4" spans="1:77" ht="27.75" customHeight="1">
      <c r="A4" s="157" t="s">
        <v>617</v>
      </c>
      <c r="B4" s="154"/>
      <c r="C4" s="155"/>
      <c r="D4" s="158" t="s">
        <v>619</v>
      </c>
      <c r="E4" s="155"/>
      <c r="F4" s="156" t="s">
        <v>621</v>
      </c>
      <c r="G4" s="156" t="s">
        <v>622</v>
      </c>
      <c r="H4" s="156" t="s">
        <v>623</v>
      </c>
      <c r="I4" s="156" t="s">
        <v>624</v>
      </c>
      <c r="J4" s="156" t="s">
        <v>626</v>
      </c>
      <c r="K4" s="156" t="s">
        <v>627</v>
      </c>
      <c r="L4" s="156" t="s">
        <v>630</v>
      </c>
      <c r="M4" s="156" t="s">
        <v>631</v>
      </c>
      <c r="N4" s="156" t="s">
        <v>632</v>
      </c>
      <c r="O4" s="156" t="s">
        <v>633</v>
      </c>
      <c r="P4" s="156" t="s">
        <v>637</v>
      </c>
      <c r="Q4" s="156" t="s">
        <v>641</v>
      </c>
      <c r="R4" s="156" t="s">
        <v>642</v>
      </c>
      <c r="S4" s="156" t="s">
        <v>643</v>
      </c>
      <c r="T4" s="156" t="s">
        <v>644</v>
      </c>
      <c r="U4" s="156" t="s">
        <v>647</v>
      </c>
      <c r="V4" s="156" t="s">
        <v>648</v>
      </c>
      <c r="W4" s="156" t="s">
        <v>650</v>
      </c>
      <c r="X4" s="156" t="s">
        <v>651</v>
      </c>
      <c r="Y4" s="156" t="s">
        <v>653</v>
      </c>
      <c r="Z4" s="155"/>
      <c r="AA4" s="156" t="s">
        <v>619</v>
      </c>
      <c r="AB4" s="156" t="s">
        <v>625</v>
      </c>
      <c r="AC4" s="156" t="s">
        <v>634</v>
      </c>
      <c r="AD4" s="156" t="s">
        <v>635</v>
      </c>
      <c r="AE4" s="156" t="s">
        <v>636</v>
      </c>
      <c r="AF4" s="156" t="s">
        <v>638</v>
      </c>
      <c r="AG4" s="156" t="s">
        <v>641</v>
      </c>
      <c r="AH4" s="156" t="s">
        <v>648</v>
      </c>
      <c r="AI4" s="156" t="s">
        <v>649</v>
      </c>
      <c r="AJ4" s="155"/>
      <c r="AK4" s="156" t="s">
        <v>619</v>
      </c>
      <c r="AL4" s="156" t="s">
        <v>638</v>
      </c>
      <c r="AM4" s="156" t="s">
        <v>640</v>
      </c>
      <c r="AN4" s="156" t="s">
        <v>647</v>
      </c>
      <c r="AO4" s="156"/>
      <c r="AP4" s="156" t="s">
        <v>629</v>
      </c>
      <c r="AQ4" s="155"/>
      <c r="AR4" s="156" t="s">
        <v>619</v>
      </c>
      <c r="AS4" s="156" t="s">
        <v>638</v>
      </c>
      <c r="AT4" s="156" t="s">
        <v>640</v>
      </c>
      <c r="AU4" s="155"/>
      <c r="AV4" s="156"/>
      <c r="AW4" s="156" t="s">
        <v>640</v>
      </c>
      <c r="AX4" s="156"/>
      <c r="AY4" s="156" t="s">
        <v>646</v>
      </c>
      <c r="AZ4" s="156" t="s">
        <v>645</v>
      </c>
      <c r="BA4" s="155"/>
      <c r="BB4" s="156" t="s">
        <v>654</v>
      </c>
      <c r="BC4" s="156" t="s">
        <v>655</v>
      </c>
      <c r="BD4" s="156" t="s">
        <v>660</v>
      </c>
      <c r="BE4" s="156" t="s">
        <v>661</v>
      </c>
      <c r="BF4" s="156" t="s">
        <v>662</v>
      </c>
      <c r="BG4" s="156" t="s">
        <v>663</v>
      </c>
      <c r="BH4" s="156" t="s">
        <v>668</v>
      </c>
      <c r="BI4" s="156" t="s">
        <v>664</v>
      </c>
      <c r="BJ4" s="156" t="s">
        <v>665</v>
      </c>
      <c r="BK4" s="156" t="s">
        <v>656</v>
      </c>
      <c r="BL4" s="156" t="s">
        <v>666</v>
      </c>
      <c r="BM4" s="156" t="s">
        <v>654</v>
      </c>
      <c r="BN4" s="156" t="s">
        <v>667</v>
      </c>
      <c r="BO4" s="156" t="s">
        <v>669</v>
      </c>
      <c r="BP4" s="156" t="s">
        <v>670</v>
      </c>
      <c r="BQ4" s="156" t="s">
        <v>671</v>
      </c>
      <c r="BR4" s="156" t="s">
        <v>672</v>
      </c>
      <c r="BS4" s="195" t="s">
        <v>673</v>
      </c>
      <c r="BT4" s="195" t="s">
        <v>674</v>
      </c>
      <c r="BU4" s="195" t="s">
        <v>675</v>
      </c>
      <c r="BV4" s="195" t="s">
        <v>657</v>
      </c>
      <c r="BW4" s="195"/>
      <c r="BX4" s="195"/>
      <c r="BY4" s="195"/>
    </row>
    <row r="5" spans="1:53" ht="18.75" customHeight="1">
      <c r="A5" s="159" t="s">
        <v>618</v>
      </c>
      <c r="B5" s="154"/>
      <c r="C5" s="155"/>
      <c r="D5" s="156" t="s">
        <v>620</v>
      </c>
      <c r="E5" s="155"/>
      <c r="F5" s="156" t="s">
        <v>620</v>
      </c>
      <c r="G5" s="156" t="s">
        <v>620</v>
      </c>
      <c r="H5" s="156"/>
      <c r="I5" s="156" t="s">
        <v>620</v>
      </c>
      <c r="J5" s="156" t="s">
        <v>620</v>
      </c>
      <c r="K5" s="156" t="s">
        <v>620</v>
      </c>
      <c r="L5" s="156" t="s">
        <v>620</v>
      </c>
      <c r="M5" s="156" t="s">
        <v>620</v>
      </c>
      <c r="N5" s="156" t="s">
        <v>620</v>
      </c>
      <c r="O5" s="156" t="s">
        <v>620</v>
      </c>
      <c r="P5" s="156" t="s">
        <v>620</v>
      </c>
      <c r="Q5" s="156" t="s">
        <v>620</v>
      </c>
      <c r="R5" s="156" t="s">
        <v>620</v>
      </c>
      <c r="S5" s="156" t="s">
        <v>620</v>
      </c>
      <c r="T5" s="156" t="s">
        <v>620</v>
      </c>
      <c r="U5" s="156" t="s">
        <v>639</v>
      </c>
      <c r="V5" s="156" t="s">
        <v>620</v>
      </c>
      <c r="W5" s="156" t="s">
        <v>620</v>
      </c>
      <c r="X5" s="156" t="s">
        <v>620</v>
      </c>
      <c r="Y5" s="156"/>
      <c r="Z5" s="155"/>
      <c r="AA5" s="156" t="s">
        <v>620</v>
      </c>
      <c r="AB5" s="156" t="s">
        <v>620</v>
      </c>
      <c r="AC5" s="156" t="s">
        <v>620</v>
      </c>
      <c r="AD5" s="156" t="s">
        <v>620</v>
      </c>
      <c r="AE5" s="156" t="s">
        <v>620</v>
      </c>
      <c r="AF5" s="156" t="s">
        <v>639</v>
      </c>
      <c r="AG5" s="156" t="s">
        <v>620</v>
      </c>
      <c r="AH5" s="156" t="s">
        <v>620</v>
      </c>
      <c r="AI5" s="156" t="s">
        <v>639</v>
      </c>
      <c r="AJ5" s="155"/>
      <c r="AK5" s="156" t="s">
        <v>620</v>
      </c>
      <c r="AL5" s="156" t="s">
        <v>639</v>
      </c>
      <c r="AM5" s="156" t="s">
        <v>639</v>
      </c>
      <c r="AN5" s="156" t="s">
        <v>639</v>
      </c>
      <c r="AO5" s="156"/>
      <c r="AP5" s="156" t="s">
        <v>620</v>
      </c>
      <c r="AQ5" s="155"/>
      <c r="AR5" s="156" t="s">
        <v>620</v>
      </c>
      <c r="AS5" s="156" t="s">
        <v>639</v>
      </c>
      <c r="AT5" s="156" t="s">
        <v>639</v>
      </c>
      <c r="AU5" s="155"/>
      <c r="AV5" s="156"/>
      <c r="AW5" s="156" t="s">
        <v>639</v>
      </c>
      <c r="AX5" s="156"/>
      <c r="AY5" s="156" t="s">
        <v>620</v>
      </c>
      <c r="AZ5" s="156" t="s">
        <v>620</v>
      </c>
      <c r="BA5" s="155"/>
    </row>
    <row r="6" spans="3:52" ht="29.25" customHeight="1">
      <c r="C6" s="160" t="s">
        <v>574</v>
      </c>
      <c r="D6" s="161"/>
      <c r="E6" s="160" t="s">
        <v>608</v>
      </c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0" t="s">
        <v>578</v>
      </c>
      <c r="AA6" s="161"/>
      <c r="AB6" s="161"/>
      <c r="AC6" s="161"/>
      <c r="AD6" s="161"/>
      <c r="AE6" s="161"/>
      <c r="AF6" s="161"/>
      <c r="AG6" s="161"/>
      <c r="AH6" s="161"/>
      <c r="AI6" s="161"/>
      <c r="AJ6" s="160" t="s">
        <v>575</v>
      </c>
      <c r="AK6" s="161"/>
      <c r="AL6" s="161"/>
      <c r="AM6" s="161"/>
      <c r="AN6" s="161"/>
      <c r="AO6" s="161" t="s">
        <v>607</v>
      </c>
      <c r="AP6" s="161"/>
      <c r="AQ6" s="160" t="s">
        <v>576</v>
      </c>
      <c r="AR6" s="161"/>
      <c r="AS6" s="161"/>
      <c r="AT6" s="161"/>
      <c r="AU6" s="160" t="s">
        <v>577</v>
      </c>
      <c r="AV6" s="161" t="s">
        <v>616</v>
      </c>
      <c r="AW6" s="161"/>
      <c r="AX6" s="161" t="s">
        <v>606</v>
      </c>
      <c r="AY6" s="161"/>
      <c r="AZ6" s="161"/>
    </row>
    <row r="7" spans="1:75" ht="30.75">
      <c r="A7" s="163" t="s">
        <v>11</v>
      </c>
      <c r="B7" s="164" t="s">
        <v>12</v>
      </c>
      <c r="C7" s="165" t="s">
        <v>5</v>
      </c>
      <c r="D7" s="166"/>
      <c r="E7" s="165" t="s">
        <v>5</v>
      </c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5" t="s">
        <v>5</v>
      </c>
      <c r="AA7" s="166"/>
      <c r="AB7" s="166"/>
      <c r="AC7" s="166"/>
      <c r="AD7" s="166"/>
      <c r="AE7" s="166"/>
      <c r="AF7" s="166"/>
      <c r="AG7" s="166"/>
      <c r="AH7" s="166"/>
      <c r="AI7" s="166"/>
      <c r="AJ7" s="165" t="s">
        <v>5</v>
      </c>
      <c r="AK7" s="166"/>
      <c r="AL7" s="166"/>
      <c r="AM7" s="166"/>
      <c r="AN7" s="166"/>
      <c r="AO7" s="166" t="s">
        <v>5</v>
      </c>
      <c r="AP7" s="166"/>
      <c r="AQ7" s="165" t="s">
        <v>5</v>
      </c>
      <c r="AR7" s="166"/>
      <c r="AS7" s="166"/>
      <c r="AT7" s="166"/>
      <c r="AU7" s="165" t="s">
        <v>5</v>
      </c>
      <c r="AV7" s="166"/>
      <c r="AW7" s="166"/>
      <c r="AX7" s="166" t="s">
        <v>5</v>
      </c>
      <c r="AY7" s="166"/>
      <c r="AZ7" s="166"/>
      <c r="BA7" s="167" t="s">
        <v>3</v>
      </c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96" t="s">
        <v>658</v>
      </c>
    </row>
    <row r="8" spans="1:75" ht="15">
      <c r="A8" s="168" t="s">
        <v>13</v>
      </c>
      <c r="B8" s="168" t="s">
        <v>14</v>
      </c>
      <c r="C8" s="102">
        <v>3607086</v>
      </c>
      <c r="D8" s="93">
        <v>22800</v>
      </c>
      <c r="E8" s="102"/>
      <c r="F8" s="93">
        <v>578000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102">
        <v>2407273</v>
      </c>
      <c r="AA8" s="93">
        <v>142300</v>
      </c>
      <c r="AB8" s="93"/>
      <c r="AC8" s="93"/>
      <c r="AD8" s="93"/>
      <c r="AE8" s="93"/>
      <c r="AF8" s="93">
        <v>-100000</v>
      </c>
      <c r="AG8" s="93"/>
      <c r="AH8" s="93"/>
      <c r="AI8" s="93"/>
      <c r="AJ8" s="102">
        <v>9282400</v>
      </c>
      <c r="AK8" s="93">
        <v>146700</v>
      </c>
      <c r="AL8" s="93">
        <v>-30000</v>
      </c>
      <c r="AM8" s="93">
        <v>-20000</v>
      </c>
      <c r="AN8" s="93"/>
      <c r="AO8" s="93"/>
      <c r="AP8" s="93"/>
      <c r="AQ8" s="102">
        <v>3500000</v>
      </c>
      <c r="AR8" s="93">
        <v>174800</v>
      </c>
      <c r="AS8" s="93">
        <v>-30000</v>
      </c>
      <c r="AT8" s="93">
        <v>-80000</v>
      </c>
      <c r="AU8" s="102"/>
      <c r="AV8" s="93">
        <v>6240250</v>
      </c>
      <c r="AW8" s="93">
        <v>-100000</v>
      </c>
      <c r="AX8" s="93"/>
      <c r="AY8" s="93"/>
      <c r="AZ8" s="93"/>
      <c r="BA8" s="101">
        <f aca="true" t="shared" si="0" ref="BA8:BA71">SUM(C8:AZ8)</f>
        <v>25741609</v>
      </c>
      <c r="BB8" s="105"/>
      <c r="BC8" s="105">
        <v>3408354</v>
      </c>
      <c r="BD8" s="105">
        <v>2000000</v>
      </c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>
        <f>SUM(BA8:BV8)</f>
        <v>31149963</v>
      </c>
    </row>
    <row r="9" spans="1:75" ht="15">
      <c r="A9" s="168" t="s">
        <v>15</v>
      </c>
      <c r="B9" s="168" t="s">
        <v>16</v>
      </c>
      <c r="C9" s="102"/>
      <c r="D9" s="93"/>
      <c r="E9" s="102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102"/>
      <c r="AA9" s="93"/>
      <c r="AB9" s="93"/>
      <c r="AC9" s="93"/>
      <c r="AD9" s="93"/>
      <c r="AE9" s="93"/>
      <c r="AF9" s="93"/>
      <c r="AG9" s="93"/>
      <c r="AH9" s="93"/>
      <c r="AI9" s="93"/>
      <c r="AJ9" s="102"/>
      <c r="AK9" s="93"/>
      <c r="AL9" s="93"/>
      <c r="AM9" s="93"/>
      <c r="AN9" s="93"/>
      <c r="AO9" s="93"/>
      <c r="AP9" s="93"/>
      <c r="AQ9" s="102"/>
      <c r="AR9" s="93"/>
      <c r="AS9" s="93"/>
      <c r="AT9" s="93"/>
      <c r="AU9" s="102"/>
      <c r="AV9" s="93"/>
      <c r="AW9" s="93"/>
      <c r="AX9" s="93"/>
      <c r="AY9" s="93"/>
      <c r="AZ9" s="93"/>
      <c r="BA9" s="101">
        <f t="shared" si="0"/>
        <v>0</v>
      </c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>
        <f aca="true" t="shared" si="1" ref="BW9:BW72">SUM(BA9:BV9)</f>
        <v>0</v>
      </c>
    </row>
    <row r="10" spans="1:75" ht="15">
      <c r="A10" s="168" t="s">
        <v>17</v>
      </c>
      <c r="B10" s="168" t="s">
        <v>18</v>
      </c>
      <c r="C10" s="102"/>
      <c r="D10" s="93"/>
      <c r="E10" s="102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102"/>
      <c r="AA10" s="93"/>
      <c r="AB10" s="93"/>
      <c r="AC10" s="93"/>
      <c r="AD10" s="93"/>
      <c r="AE10" s="93"/>
      <c r="AF10" s="93"/>
      <c r="AG10" s="93"/>
      <c r="AH10" s="93"/>
      <c r="AI10" s="93"/>
      <c r="AJ10" s="102"/>
      <c r="AK10" s="93"/>
      <c r="AL10" s="93"/>
      <c r="AM10" s="93"/>
      <c r="AN10" s="93"/>
      <c r="AO10" s="93"/>
      <c r="AP10" s="93"/>
      <c r="AQ10" s="102"/>
      <c r="AR10" s="93"/>
      <c r="AS10" s="93"/>
      <c r="AT10" s="93"/>
      <c r="AU10" s="102"/>
      <c r="AV10" s="93"/>
      <c r="AW10" s="93"/>
      <c r="AX10" s="93"/>
      <c r="AY10" s="93"/>
      <c r="AZ10" s="93"/>
      <c r="BA10" s="101">
        <f t="shared" si="0"/>
        <v>0</v>
      </c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>
        <f t="shared" si="1"/>
        <v>0</v>
      </c>
    </row>
    <row r="11" spans="1:75" ht="15">
      <c r="A11" s="169" t="s">
        <v>19</v>
      </c>
      <c r="B11" s="168" t="s">
        <v>20</v>
      </c>
      <c r="C11" s="102"/>
      <c r="D11" s="93"/>
      <c r="E11" s="102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102"/>
      <c r="AA11" s="93"/>
      <c r="AB11" s="93"/>
      <c r="AC11" s="93"/>
      <c r="AD11" s="93"/>
      <c r="AE11" s="93"/>
      <c r="AF11" s="93">
        <v>100000</v>
      </c>
      <c r="AG11" s="93"/>
      <c r="AH11" s="93"/>
      <c r="AI11" s="93"/>
      <c r="AJ11" s="102"/>
      <c r="AK11" s="93"/>
      <c r="AL11" s="93">
        <v>30000</v>
      </c>
      <c r="AM11" s="93"/>
      <c r="AN11" s="93"/>
      <c r="AO11" s="93"/>
      <c r="AP11" s="93"/>
      <c r="AQ11" s="102"/>
      <c r="AR11" s="93"/>
      <c r="AS11" s="93">
        <v>30000</v>
      </c>
      <c r="AT11" s="93"/>
      <c r="AU11" s="102"/>
      <c r="AV11" s="93"/>
      <c r="AW11" s="93"/>
      <c r="AX11" s="93"/>
      <c r="AY11" s="93"/>
      <c r="AZ11" s="93"/>
      <c r="BA11" s="101">
        <f t="shared" si="0"/>
        <v>160000</v>
      </c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>
        <f t="shared" si="1"/>
        <v>160000</v>
      </c>
    </row>
    <row r="12" spans="1:75" ht="15">
      <c r="A12" s="169" t="s">
        <v>21</v>
      </c>
      <c r="B12" s="168" t="s">
        <v>22</v>
      </c>
      <c r="C12" s="102"/>
      <c r="D12" s="93"/>
      <c r="E12" s="102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102"/>
      <c r="AA12" s="93"/>
      <c r="AB12" s="93"/>
      <c r="AC12" s="93"/>
      <c r="AD12" s="93"/>
      <c r="AE12" s="93"/>
      <c r="AF12" s="93"/>
      <c r="AG12" s="93"/>
      <c r="AH12" s="93"/>
      <c r="AI12" s="93"/>
      <c r="AJ12" s="102"/>
      <c r="AK12" s="93"/>
      <c r="AL12" s="93"/>
      <c r="AM12" s="93"/>
      <c r="AN12" s="93"/>
      <c r="AO12" s="93"/>
      <c r="AP12" s="93"/>
      <c r="AQ12" s="102"/>
      <c r="AR12" s="93"/>
      <c r="AS12" s="93"/>
      <c r="AT12" s="93"/>
      <c r="AU12" s="102"/>
      <c r="AV12" s="93"/>
      <c r="AW12" s="93"/>
      <c r="AX12" s="93"/>
      <c r="AY12" s="93"/>
      <c r="AZ12" s="93"/>
      <c r="BA12" s="101">
        <f t="shared" si="0"/>
        <v>0</v>
      </c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>
        <f t="shared" si="1"/>
        <v>0</v>
      </c>
    </row>
    <row r="13" spans="1:75" ht="15">
      <c r="A13" s="169" t="s">
        <v>23</v>
      </c>
      <c r="B13" s="168" t="s">
        <v>24</v>
      </c>
      <c r="C13" s="102"/>
      <c r="D13" s="93"/>
      <c r="E13" s="102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102"/>
      <c r="AA13" s="93"/>
      <c r="AB13" s="93"/>
      <c r="AC13" s="93"/>
      <c r="AD13" s="93"/>
      <c r="AE13" s="93"/>
      <c r="AF13" s="93"/>
      <c r="AG13" s="93"/>
      <c r="AH13" s="93"/>
      <c r="AI13" s="93"/>
      <c r="AJ13" s="102">
        <v>1195400</v>
      </c>
      <c r="AK13" s="93"/>
      <c r="AL13" s="93"/>
      <c r="AM13" s="93"/>
      <c r="AN13" s="93"/>
      <c r="AO13" s="93"/>
      <c r="AP13" s="93"/>
      <c r="AQ13" s="102"/>
      <c r="AR13" s="93"/>
      <c r="AS13" s="93"/>
      <c r="AT13" s="93"/>
      <c r="AU13" s="102"/>
      <c r="AV13" s="93"/>
      <c r="AW13" s="93"/>
      <c r="AX13" s="93"/>
      <c r="AY13" s="93"/>
      <c r="AZ13" s="93"/>
      <c r="BA13" s="101">
        <f t="shared" si="0"/>
        <v>1195400</v>
      </c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>
        <f t="shared" si="1"/>
        <v>1195400</v>
      </c>
    </row>
    <row r="14" spans="1:75" ht="15">
      <c r="A14" s="169" t="s">
        <v>25</v>
      </c>
      <c r="B14" s="168" t="s">
        <v>26</v>
      </c>
      <c r="C14" s="102">
        <v>223032</v>
      </c>
      <c r="D14" s="93"/>
      <c r="E14" s="102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102">
        <v>446064</v>
      </c>
      <c r="AA14" s="93"/>
      <c r="AB14" s="93"/>
      <c r="AC14" s="93"/>
      <c r="AD14" s="93"/>
      <c r="AE14" s="93"/>
      <c r="AF14" s="93"/>
      <c r="AG14" s="93"/>
      <c r="AH14" s="93"/>
      <c r="AI14" s="93"/>
      <c r="AJ14" s="102">
        <v>892128</v>
      </c>
      <c r="AK14" s="93"/>
      <c r="AL14" s="93"/>
      <c r="AM14" s="93"/>
      <c r="AN14" s="93"/>
      <c r="AO14" s="93"/>
      <c r="AP14" s="93"/>
      <c r="AQ14" s="102">
        <v>446064</v>
      </c>
      <c r="AR14" s="93"/>
      <c r="AS14" s="93"/>
      <c r="AT14" s="93"/>
      <c r="AU14" s="102"/>
      <c r="AV14" s="93"/>
      <c r="AW14" s="93"/>
      <c r="AX14" s="93"/>
      <c r="AY14" s="93"/>
      <c r="AZ14" s="93"/>
      <c r="BA14" s="101">
        <f t="shared" si="0"/>
        <v>2007288</v>
      </c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>
        <f t="shared" si="1"/>
        <v>2007288</v>
      </c>
    </row>
    <row r="15" spans="1:75" ht="15">
      <c r="A15" s="169" t="s">
        <v>27</v>
      </c>
      <c r="B15" s="168" t="s">
        <v>28</v>
      </c>
      <c r="C15" s="102"/>
      <c r="D15" s="93"/>
      <c r="E15" s="102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102"/>
      <c r="AA15" s="93"/>
      <c r="AB15" s="93"/>
      <c r="AC15" s="93"/>
      <c r="AD15" s="93"/>
      <c r="AE15" s="93"/>
      <c r="AF15" s="93"/>
      <c r="AG15" s="93"/>
      <c r="AH15" s="93"/>
      <c r="AI15" s="93"/>
      <c r="AJ15" s="102"/>
      <c r="AK15" s="93"/>
      <c r="AL15" s="93"/>
      <c r="AM15" s="93"/>
      <c r="AN15" s="93"/>
      <c r="AO15" s="93"/>
      <c r="AP15" s="93"/>
      <c r="AQ15" s="102"/>
      <c r="AR15" s="93"/>
      <c r="AS15" s="93"/>
      <c r="AT15" s="93"/>
      <c r="AU15" s="102"/>
      <c r="AV15" s="93"/>
      <c r="AW15" s="93"/>
      <c r="AX15" s="93"/>
      <c r="AY15" s="93"/>
      <c r="AZ15" s="93"/>
      <c r="BA15" s="101">
        <f t="shared" si="0"/>
        <v>0</v>
      </c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>
        <f t="shared" si="1"/>
        <v>0</v>
      </c>
    </row>
    <row r="16" spans="1:75" ht="15">
      <c r="A16" s="124" t="s">
        <v>29</v>
      </c>
      <c r="B16" s="168" t="s">
        <v>30</v>
      </c>
      <c r="C16" s="102"/>
      <c r="D16" s="93"/>
      <c r="E16" s="102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102"/>
      <c r="AA16" s="93"/>
      <c r="AB16" s="93"/>
      <c r="AC16" s="93"/>
      <c r="AD16" s="93"/>
      <c r="AE16" s="93"/>
      <c r="AF16" s="93"/>
      <c r="AG16" s="93"/>
      <c r="AH16" s="93"/>
      <c r="AI16" s="93"/>
      <c r="AJ16" s="102">
        <v>467160</v>
      </c>
      <c r="AK16" s="93"/>
      <c r="AL16" s="93"/>
      <c r="AM16" s="93"/>
      <c r="AN16" s="93"/>
      <c r="AO16" s="93"/>
      <c r="AP16" s="93"/>
      <c r="AQ16" s="102">
        <v>10000</v>
      </c>
      <c r="AR16" s="93"/>
      <c r="AS16" s="93"/>
      <c r="AT16" s="93"/>
      <c r="AU16" s="102"/>
      <c r="AV16" s="93"/>
      <c r="AW16" s="93"/>
      <c r="AX16" s="93"/>
      <c r="AY16" s="93"/>
      <c r="AZ16" s="93"/>
      <c r="BA16" s="101">
        <f t="shared" si="0"/>
        <v>477160</v>
      </c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>
        <f t="shared" si="1"/>
        <v>477160</v>
      </c>
    </row>
    <row r="17" spans="1:75" ht="15">
      <c r="A17" s="124" t="s">
        <v>31</v>
      </c>
      <c r="B17" s="168" t="s">
        <v>32</v>
      </c>
      <c r="C17" s="102"/>
      <c r="D17" s="93"/>
      <c r="E17" s="102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102"/>
      <c r="AA17" s="93"/>
      <c r="AB17" s="93"/>
      <c r="AC17" s="93"/>
      <c r="AD17" s="93"/>
      <c r="AE17" s="93"/>
      <c r="AF17" s="93"/>
      <c r="AG17" s="93"/>
      <c r="AH17" s="93"/>
      <c r="AI17" s="93"/>
      <c r="AJ17" s="102"/>
      <c r="AK17" s="93"/>
      <c r="AL17" s="93"/>
      <c r="AM17" s="93"/>
      <c r="AN17" s="93"/>
      <c r="AO17" s="93"/>
      <c r="AP17" s="93"/>
      <c r="AQ17" s="102"/>
      <c r="AR17" s="93"/>
      <c r="AS17" s="93"/>
      <c r="AT17" s="93"/>
      <c r="AU17" s="102"/>
      <c r="AV17" s="93"/>
      <c r="AW17" s="93"/>
      <c r="AX17" s="93"/>
      <c r="AY17" s="93"/>
      <c r="AZ17" s="93"/>
      <c r="BA17" s="101">
        <f t="shared" si="0"/>
        <v>0</v>
      </c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>
        <f t="shared" si="1"/>
        <v>0</v>
      </c>
    </row>
    <row r="18" spans="1:75" ht="15">
      <c r="A18" s="124" t="s">
        <v>33</v>
      </c>
      <c r="B18" s="168" t="s">
        <v>34</v>
      </c>
      <c r="C18" s="102"/>
      <c r="D18" s="93"/>
      <c r="E18" s="102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102"/>
      <c r="AA18" s="93"/>
      <c r="AB18" s="93"/>
      <c r="AC18" s="93"/>
      <c r="AD18" s="93"/>
      <c r="AE18" s="93"/>
      <c r="AF18" s="93"/>
      <c r="AG18" s="93"/>
      <c r="AH18" s="93"/>
      <c r="AI18" s="93"/>
      <c r="AJ18" s="102"/>
      <c r="AK18" s="93"/>
      <c r="AL18" s="93"/>
      <c r="AM18" s="93"/>
      <c r="AN18" s="93"/>
      <c r="AO18" s="93"/>
      <c r="AP18" s="93"/>
      <c r="AQ18" s="102"/>
      <c r="AR18" s="93"/>
      <c r="AS18" s="93"/>
      <c r="AT18" s="93"/>
      <c r="AU18" s="102"/>
      <c r="AV18" s="93"/>
      <c r="AW18" s="93"/>
      <c r="AX18" s="93"/>
      <c r="AY18" s="93"/>
      <c r="AZ18" s="93"/>
      <c r="BA18" s="101">
        <f t="shared" si="0"/>
        <v>0</v>
      </c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>
        <f t="shared" si="1"/>
        <v>0</v>
      </c>
    </row>
    <row r="19" spans="1:75" ht="15">
      <c r="A19" s="124" t="s">
        <v>35</v>
      </c>
      <c r="B19" s="168" t="s">
        <v>36</v>
      </c>
      <c r="C19" s="102"/>
      <c r="D19" s="93"/>
      <c r="E19" s="102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102"/>
      <c r="AA19" s="93"/>
      <c r="AB19" s="93"/>
      <c r="AC19" s="93"/>
      <c r="AD19" s="93"/>
      <c r="AE19" s="93"/>
      <c r="AF19" s="93"/>
      <c r="AG19" s="93"/>
      <c r="AH19" s="93"/>
      <c r="AI19" s="93"/>
      <c r="AJ19" s="102"/>
      <c r="AK19" s="93"/>
      <c r="AL19" s="93"/>
      <c r="AM19" s="93"/>
      <c r="AN19" s="93"/>
      <c r="AO19" s="93"/>
      <c r="AP19" s="93"/>
      <c r="AQ19" s="102"/>
      <c r="AR19" s="93"/>
      <c r="AS19" s="93"/>
      <c r="AT19" s="93"/>
      <c r="AU19" s="102"/>
      <c r="AV19" s="93"/>
      <c r="AW19" s="93"/>
      <c r="AX19" s="93"/>
      <c r="AY19" s="93"/>
      <c r="AZ19" s="93"/>
      <c r="BA19" s="101">
        <f t="shared" si="0"/>
        <v>0</v>
      </c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>
        <f t="shared" si="1"/>
        <v>0</v>
      </c>
    </row>
    <row r="20" spans="1:75" ht="15">
      <c r="A20" s="124" t="s">
        <v>362</v>
      </c>
      <c r="B20" s="168" t="s">
        <v>37</v>
      </c>
      <c r="C20" s="102"/>
      <c r="D20" s="93"/>
      <c r="E20" s="102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102"/>
      <c r="AA20" s="93"/>
      <c r="AB20" s="93"/>
      <c r="AC20" s="93"/>
      <c r="AD20" s="93"/>
      <c r="AE20" s="93"/>
      <c r="AF20" s="93"/>
      <c r="AG20" s="93"/>
      <c r="AH20" s="93"/>
      <c r="AI20" s="93"/>
      <c r="AJ20" s="102"/>
      <c r="AK20" s="93"/>
      <c r="AL20" s="93"/>
      <c r="AM20" s="93">
        <v>20000</v>
      </c>
      <c r="AN20" s="93"/>
      <c r="AO20" s="93"/>
      <c r="AP20" s="93"/>
      <c r="AQ20" s="102"/>
      <c r="AR20" s="93"/>
      <c r="AS20" s="93"/>
      <c r="AT20" s="93">
        <v>80000</v>
      </c>
      <c r="AU20" s="102"/>
      <c r="AV20" s="93"/>
      <c r="AW20" s="93">
        <v>100000</v>
      </c>
      <c r="AX20" s="93"/>
      <c r="AY20" s="93"/>
      <c r="AZ20" s="93"/>
      <c r="BA20" s="101">
        <f t="shared" si="0"/>
        <v>200000</v>
      </c>
      <c r="BB20" s="105"/>
      <c r="BC20" s="105"/>
      <c r="BD20" s="105"/>
      <c r="BE20" s="105">
        <v>100000</v>
      </c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>
        <f t="shared" si="1"/>
        <v>300000</v>
      </c>
    </row>
    <row r="21" spans="1:75" ht="15">
      <c r="A21" s="170" t="s">
        <v>305</v>
      </c>
      <c r="B21" s="171" t="s">
        <v>38</v>
      </c>
      <c r="C21" s="102">
        <f aca="true" t="shared" si="2" ref="C21:BN21">SUM(C8:C20)</f>
        <v>3830118</v>
      </c>
      <c r="D21" s="102">
        <f t="shared" si="2"/>
        <v>22800</v>
      </c>
      <c r="E21" s="102">
        <f t="shared" si="2"/>
        <v>0</v>
      </c>
      <c r="F21" s="102">
        <f t="shared" si="2"/>
        <v>578000</v>
      </c>
      <c r="G21" s="102">
        <f t="shared" si="2"/>
        <v>0</v>
      </c>
      <c r="H21" s="102">
        <f t="shared" si="2"/>
        <v>0</v>
      </c>
      <c r="I21" s="102">
        <f t="shared" si="2"/>
        <v>0</v>
      </c>
      <c r="J21" s="102">
        <f t="shared" si="2"/>
        <v>0</v>
      </c>
      <c r="K21" s="102">
        <f t="shared" si="2"/>
        <v>0</v>
      </c>
      <c r="L21" s="102">
        <f t="shared" si="2"/>
        <v>0</v>
      </c>
      <c r="M21" s="102">
        <f t="shared" si="2"/>
        <v>0</v>
      </c>
      <c r="N21" s="102">
        <f t="shared" si="2"/>
        <v>0</v>
      </c>
      <c r="O21" s="102">
        <f t="shared" si="2"/>
        <v>0</v>
      </c>
      <c r="P21" s="102">
        <f t="shared" si="2"/>
        <v>0</v>
      </c>
      <c r="Q21" s="102">
        <f t="shared" si="2"/>
        <v>0</v>
      </c>
      <c r="R21" s="102">
        <f t="shared" si="2"/>
        <v>0</v>
      </c>
      <c r="S21" s="102">
        <f t="shared" si="2"/>
        <v>0</v>
      </c>
      <c r="T21" s="102">
        <f t="shared" si="2"/>
        <v>0</v>
      </c>
      <c r="U21" s="102">
        <f t="shared" si="2"/>
        <v>0</v>
      </c>
      <c r="V21" s="102">
        <f t="shared" si="2"/>
        <v>0</v>
      </c>
      <c r="W21" s="102">
        <f t="shared" si="2"/>
        <v>0</v>
      </c>
      <c r="X21" s="102">
        <f t="shared" si="2"/>
        <v>0</v>
      </c>
      <c r="Y21" s="102"/>
      <c r="Z21" s="102">
        <f t="shared" si="2"/>
        <v>2853337</v>
      </c>
      <c r="AA21" s="102">
        <f t="shared" si="2"/>
        <v>142300</v>
      </c>
      <c r="AB21" s="102">
        <f t="shared" si="2"/>
        <v>0</v>
      </c>
      <c r="AC21" s="102">
        <f t="shared" si="2"/>
        <v>0</v>
      </c>
      <c r="AD21" s="102">
        <f t="shared" si="2"/>
        <v>0</v>
      </c>
      <c r="AE21" s="102">
        <f t="shared" si="2"/>
        <v>0</v>
      </c>
      <c r="AF21" s="102">
        <f t="shared" si="2"/>
        <v>0</v>
      </c>
      <c r="AG21" s="102">
        <f t="shared" si="2"/>
        <v>0</v>
      </c>
      <c r="AH21" s="102">
        <f t="shared" si="2"/>
        <v>0</v>
      </c>
      <c r="AI21" s="102">
        <f t="shared" si="2"/>
        <v>0</v>
      </c>
      <c r="AJ21" s="102">
        <f t="shared" si="2"/>
        <v>11837088</v>
      </c>
      <c r="AK21" s="102">
        <f t="shared" si="2"/>
        <v>146700</v>
      </c>
      <c r="AL21" s="102">
        <f t="shared" si="2"/>
        <v>0</v>
      </c>
      <c r="AM21" s="102">
        <f t="shared" si="2"/>
        <v>0</v>
      </c>
      <c r="AN21" s="102">
        <f t="shared" si="2"/>
        <v>0</v>
      </c>
      <c r="AO21" s="102">
        <f t="shared" si="2"/>
        <v>0</v>
      </c>
      <c r="AP21" s="102">
        <f t="shared" si="2"/>
        <v>0</v>
      </c>
      <c r="AQ21" s="102">
        <f t="shared" si="2"/>
        <v>3956064</v>
      </c>
      <c r="AR21" s="102">
        <f t="shared" si="2"/>
        <v>174800</v>
      </c>
      <c r="AS21" s="102">
        <f t="shared" si="2"/>
        <v>0</v>
      </c>
      <c r="AT21" s="102">
        <f t="shared" si="2"/>
        <v>0</v>
      </c>
      <c r="AU21" s="102">
        <f t="shared" si="2"/>
        <v>0</v>
      </c>
      <c r="AV21" s="102">
        <f t="shared" si="2"/>
        <v>6240250</v>
      </c>
      <c r="AW21" s="102">
        <f t="shared" si="2"/>
        <v>0</v>
      </c>
      <c r="AX21" s="102">
        <f t="shared" si="2"/>
        <v>0</v>
      </c>
      <c r="AY21" s="102">
        <f t="shared" si="2"/>
        <v>0</v>
      </c>
      <c r="AZ21" s="102">
        <f t="shared" si="2"/>
        <v>0</v>
      </c>
      <c r="BA21" s="101">
        <f t="shared" si="0"/>
        <v>29781457</v>
      </c>
      <c r="BB21" s="102">
        <f t="shared" si="2"/>
        <v>0</v>
      </c>
      <c r="BC21" s="102">
        <f t="shared" si="2"/>
        <v>3408354</v>
      </c>
      <c r="BD21" s="102">
        <f t="shared" si="2"/>
        <v>2000000</v>
      </c>
      <c r="BE21" s="102">
        <f t="shared" si="2"/>
        <v>100000</v>
      </c>
      <c r="BF21" s="102">
        <f t="shared" si="2"/>
        <v>0</v>
      </c>
      <c r="BG21" s="102">
        <f t="shared" si="2"/>
        <v>0</v>
      </c>
      <c r="BH21" s="102">
        <f t="shared" si="2"/>
        <v>0</v>
      </c>
      <c r="BI21" s="102">
        <f t="shared" si="2"/>
        <v>0</v>
      </c>
      <c r="BJ21" s="102">
        <f t="shared" si="2"/>
        <v>0</v>
      </c>
      <c r="BK21" s="102">
        <f t="shared" si="2"/>
        <v>0</v>
      </c>
      <c r="BL21" s="102">
        <f t="shared" si="2"/>
        <v>0</v>
      </c>
      <c r="BM21" s="102">
        <f t="shared" si="2"/>
        <v>0</v>
      </c>
      <c r="BN21" s="102">
        <f t="shared" si="2"/>
        <v>0</v>
      </c>
      <c r="BO21" s="102">
        <f aca="true" t="shared" si="3" ref="BO21:BV21">SUM(BO8:BO20)</f>
        <v>0</v>
      </c>
      <c r="BP21" s="102">
        <f t="shared" si="3"/>
        <v>0</v>
      </c>
      <c r="BQ21" s="102">
        <f t="shared" si="3"/>
        <v>0</v>
      </c>
      <c r="BR21" s="102">
        <f t="shared" si="3"/>
        <v>0</v>
      </c>
      <c r="BS21" s="102">
        <f t="shared" si="3"/>
        <v>0</v>
      </c>
      <c r="BT21" s="102">
        <f t="shared" si="3"/>
        <v>0</v>
      </c>
      <c r="BU21" s="102">
        <f t="shared" si="3"/>
        <v>0</v>
      </c>
      <c r="BV21" s="102">
        <f t="shared" si="3"/>
        <v>0</v>
      </c>
      <c r="BW21" s="105">
        <f t="shared" si="1"/>
        <v>35289811</v>
      </c>
    </row>
    <row r="22" spans="1:75" ht="15">
      <c r="A22" s="124" t="s">
        <v>39</v>
      </c>
      <c r="B22" s="168" t="s">
        <v>40</v>
      </c>
      <c r="C22" s="102"/>
      <c r="D22" s="93"/>
      <c r="E22" s="102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102">
        <v>14732000</v>
      </c>
      <c r="AA22" s="93"/>
      <c r="AB22" s="93"/>
      <c r="AC22" s="93"/>
      <c r="AD22" s="93"/>
      <c r="AE22" s="93"/>
      <c r="AF22" s="93"/>
      <c r="AG22" s="93"/>
      <c r="AH22" s="93"/>
      <c r="AI22" s="93"/>
      <c r="AJ22" s="102"/>
      <c r="AK22" s="93"/>
      <c r="AL22" s="93"/>
      <c r="AM22" s="93"/>
      <c r="AN22" s="93"/>
      <c r="AO22" s="93"/>
      <c r="AP22" s="93"/>
      <c r="AQ22" s="102"/>
      <c r="AR22" s="93"/>
      <c r="AS22" s="93"/>
      <c r="AT22" s="93"/>
      <c r="AU22" s="102"/>
      <c r="AV22" s="93"/>
      <c r="AW22" s="93"/>
      <c r="AX22" s="93"/>
      <c r="AY22" s="93"/>
      <c r="AZ22" s="93"/>
      <c r="BA22" s="101">
        <f t="shared" si="0"/>
        <v>14732000</v>
      </c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>
        <f t="shared" si="1"/>
        <v>14732000</v>
      </c>
    </row>
    <row r="23" spans="1:75" ht="30">
      <c r="A23" s="124" t="s">
        <v>41</v>
      </c>
      <c r="B23" s="168" t="s">
        <v>42</v>
      </c>
      <c r="C23" s="102"/>
      <c r="D23" s="93"/>
      <c r="E23" s="102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102"/>
      <c r="AA23" s="93"/>
      <c r="AB23" s="93">
        <v>160000</v>
      </c>
      <c r="AC23" s="93"/>
      <c r="AD23" s="93"/>
      <c r="AE23" s="93"/>
      <c r="AF23" s="93"/>
      <c r="AG23" s="93"/>
      <c r="AH23" s="93"/>
      <c r="AI23" s="93"/>
      <c r="AJ23" s="102">
        <v>480000</v>
      </c>
      <c r="AK23" s="93"/>
      <c r="AL23" s="93"/>
      <c r="AM23" s="93"/>
      <c r="AN23" s="93"/>
      <c r="AO23" s="93"/>
      <c r="AP23" s="93"/>
      <c r="AQ23" s="102"/>
      <c r="AR23" s="93"/>
      <c r="AS23" s="93"/>
      <c r="AT23" s="93"/>
      <c r="AU23" s="102"/>
      <c r="AV23" s="93"/>
      <c r="AW23" s="93"/>
      <c r="AX23" s="93"/>
      <c r="AY23" s="93"/>
      <c r="AZ23" s="93"/>
      <c r="BA23" s="101">
        <f t="shared" si="0"/>
        <v>640000</v>
      </c>
      <c r="BB23" s="105"/>
      <c r="BC23" s="105"/>
      <c r="BD23" s="105"/>
      <c r="BE23" s="105"/>
      <c r="BF23" s="105">
        <v>3178000</v>
      </c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>
        <f t="shared" si="1"/>
        <v>3818000</v>
      </c>
    </row>
    <row r="24" spans="1:75" ht="15">
      <c r="A24" s="116" t="s">
        <v>43</v>
      </c>
      <c r="B24" s="168" t="s">
        <v>44</v>
      </c>
      <c r="C24" s="102"/>
      <c r="D24" s="93"/>
      <c r="E24" s="102">
        <v>1878088</v>
      </c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102">
        <v>2048000</v>
      </c>
      <c r="AA24" s="93"/>
      <c r="AB24" s="93"/>
      <c r="AC24" s="93"/>
      <c r="AD24" s="93"/>
      <c r="AE24" s="93"/>
      <c r="AF24" s="93"/>
      <c r="AG24" s="93"/>
      <c r="AH24" s="93"/>
      <c r="AI24" s="93"/>
      <c r="AJ24" s="102"/>
      <c r="AK24" s="93"/>
      <c r="AL24" s="93"/>
      <c r="AM24" s="93"/>
      <c r="AN24" s="93"/>
      <c r="AO24" s="93"/>
      <c r="AP24" s="93"/>
      <c r="AQ24" s="102"/>
      <c r="AR24" s="93"/>
      <c r="AS24" s="93"/>
      <c r="AT24" s="93"/>
      <c r="AU24" s="102">
        <v>430000</v>
      </c>
      <c r="AV24" s="93"/>
      <c r="AW24" s="93"/>
      <c r="AX24" s="93"/>
      <c r="AY24" s="93"/>
      <c r="AZ24" s="93"/>
      <c r="BA24" s="101">
        <f t="shared" si="0"/>
        <v>4356088</v>
      </c>
      <c r="BB24" s="105"/>
      <c r="BC24" s="105"/>
      <c r="BD24" s="105"/>
      <c r="BE24" s="105"/>
      <c r="BF24" s="105">
        <v>-3278000</v>
      </c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>
        <f t="shared" si="1"/>
        <v>1078088</v>
      </c>
    </row>
    <row r="25" spans="1:75" ht="15">
      <c r="A25" s="172" t="s">
        <v>306</v>
      </c>
      <c r="B25" s="171" t="s">
        <v>45</v>
      </c>
      <c r="C25" s="102">
        <f aca="true" t="shared" si="4" ref="C25:BN25">SUM(C22:C24)</f>
        <v>0</v>
      </c>
      <c r="D25" s="102">
        <f t="shared" si="4"/>
        <v>0</v>
      </c>
      <c r="E25" s="102">
        <f t="shared" si="4"/>
        <v>1878088</v>
      </c>
      <c r="F25" s="102">
        <f t="shared" si="4"/>
        <v>0</v>
      </c>
      <c r="G25" s="102">
        <f t="shared" si="4"/>
        <v>0</v>
      </c>
      <c r="H25" s="102">
        <f t="shared" si="4"/>
        <v>0</v>
      </c>
      <c r="I25" s="102">
        <f t="shared" si="4"/>
        <v>0</v>
      </c>
      <c r="J25" s="102">
        <f t="shared" si="4"/>
        <v>0</v>
      </c>
      <c r="K25" s="102">
        <f t="shared" si="4"/>
        <v>0</v>
      </c>
      <c r="L25" s="102">
        <f t="shared" si="4"/>
        <v>0</v>
      </c>
      <c r="M25" s="102">
        <f t="shared" si="4"/>
        <v>0</v>
      </c>
      <c r="N25" s="102">
        <f t="shared" si="4"/>
        <v>0</v>
      </c>
      <c r="O25" s="102">
        <f t="shared" si="4"/>
        <v>0</v>
      </c>
      <c r="P25" s="102">
        <f t="shared" si="4"/>
        <v>0</v>
      </c>
      <c r="Q25" s="102">
        <f t="shared" si="4"/>
        <v>0</v>
      </c>
      <c r="R25" s="102">
        <f t="shared" si="4"/>
        <v>0</v>
      </c>
      <c r="S25" s="102">
        <f t="shared" si="4"/>
        <v>0</v>
      </c>
      <c r="T25" s="102">
        <f t="shared" si="4"/>
        <v>0</v>
      </c>
      <c r="U25" s="102">
        <f t="shared" si="4"/>
        <v>0</v>
      </c>
      <c r="V25" s="102">
        <f t="shared" si="4"/>
        <v>0</v>
      </c>
      <c r="W25" s="102">
        <f t="shared" si="4"/>
        <v>0</v>
      </c>
      <c r="X25" s="102">
        <f t="shared" si="4"/>
        <v>0</v>
      </c>
      <c r="Y25" s="102"/>
      <c r="Z25" s="102">
        <f t="shared" si="4"/>
        <v>16780000</v>
      </c>
      <c r="AA25" s="102">
        <f t="shared" si="4"/>
        <v>0</v>
      </c>
      <c r="AB25" s="102">
        <f t="shared" si="4"/>
        <v>160000</v>
      </c>
      <c r="AC25" s="102">
        <f t="shared" si="4"/>
        <v>0</v>
      </c>
      <c r="AD25" s="102">
        <f t="shared" si="4"/>
        <v>0</v>
      </c>
      <c r="AE25" s="102">
        <f t="shared" si="4"/>
        <v>0</v>
      </c>
      <c r="AF25" s="102">
        <f t="shared" si="4"/>
        <v>0</v>
      </c>
      <c r="AG25" s="102">
        <f t="shared" si="4"/>
        <v>0</v>
      </c>
      <c r="AH25" s="102">
        <f t="shared" si="4"/>
        <v>0</v>
      </c>
      <c r="AI25" s="102">
        <f t="shared" si="4"/>
        <v>0</v>
      </c>
      <c r="AJ25" s="102">
        <f t="shared" si="4"/>
        <v>480000</v>
      </c>
      <c r="AK25" s="102">
        <f t="shared" si="4"/>
        <v>0</v>
      </c>
      <c r="AL25" s="102">
        <f t="shared" si="4"/>
        <v>0</v>
      </c>
      <c r="AM25" s="102">
        <f t="shared" si="4"/>
        <v>0</v>
      </c>
      <c r="AN25" s="102">
        <f t="shared" si="4"/>
        <v>0</v>
      </c>
      <c r="AO25" s="102">
        <f t="shared" si="4"/>
        <v>0</v>
      </c>
      <c r="AP25" s="102">
        <f t="shared" si="4"/>
        <v>0</v>
      </c>
      <c r="AQ25" s="102">
        <f t="shared" si="4"/>
        <v>0</v>
      </c>
      <c r="AR25" s="102">
        <f t="shared" si="4"/>
        <v>0</v>
      </c>
      <c r="AS25" s="102">
        <f t="shared" si="4"/>
        <v>0</v>
      </c>
      <c r="AT25" s="102">
        <f t="shared" si="4"/>
        <v>0</v>
      </c>
      <c r="AU25" s="102">
        <f t="shared" si="4"/>
        <v>430000</v>
      </c>
      <c r="AV25" s="102">
        <f t="shared" si="4"/>
        <v>0</v>
      </c>
      <c r="AW25" s="102">
        <f t="shared" si="4"/>
        <v>0</v>
      </c>
      <c r="AX25" s="102">
        <f t="shared" si="4"/>
        <v>0</v>
      </c>
      <c r="AY25" s="102">
        <f t="shared" si="4"/>
        <v>0</v>
      </c>
      <c r="AZ25" s="102">
        <f t="shared" si="4"/>
        <v>0</v>
      </c>
      <c r="BA25" s="101">
        <f t="shared" si="0"/>
        <v>19728088</v>
      </c>
      <c r="BB25" s="102">
        <f t="shared" si="4"/>
        <v>0</v>
      </c>
      <c r="BC25" s="102">
        <f t="shared" si="4"/>
        <v>0</v>
      </c>
      <c r="BD25" s="102">
        <f t="shared" si="4"/>
        <v>0</v>
      </c>
      <c r="BE25" s="102">
        <f t="shared" si="4"/>
        <v>0</v>
      </c>
      <c r="BF25" s="102">
        <f t="shared" si="4"/>
        <v>-100000</v>
      </c>
      <c r="BG25" s="102">
        <f t="shared" si="4"/>
        <v>0</v>
      </c>
      <c r="BH25" s="102">
        <f t="shared" si="4"/>
        <v>0</v>
      </c>
      <c r="BI25" s="102">
        <f t="shared" si="4"/>
        <v>0</v>
      </c>
      <c r="BJ25" s="102">
        <f t="shared" si="4"/>
        <v>0</v>
      </c>
      <c r="BK25" s="102">
        <f t="shared" si="4"/>
        <v>0</v>
      </c>
      <c r="BL25" s="102">
        <f t="shared" si="4"/>
        <v>0</v>
      </c>
      <c r="BM25" s="102">
        <f t="shared" si="4"/>
        <v>0</v>
      </c>
      <c r="BN25" s="102">
        <f t="shared" si="4"/>
        <v>0</v>
      </c>
      <c r="BO25" s="102">
        <f aca="true" t="shared" si="5" ref="BO25:BV25">SUM(BO22:BO24)</f>
        <v>0</v>
      </c>
      <c r="BP25" s="102">
        <f t="shared" si="5"/>
        <v>0</v>
      </c>
      <c r="BQ25" s="102">
        <f t="shared" si="5"/>
        <v>0</v>
      </c>
      <c r="BR25" s="102">
        <f t="shared" si="5"/>
        <v>0</v>
      </c>
      <c r="BS25" s="102">
        <f t="shared" si="5"/>
        <v>0</v>
      </c>
      <c r="BT25" s="102">
        <f t="shared" si="5"/>
        <v>0</v>
      </c>
      <c r="BU25" s="102">
        <f t="shared" si="5"/>
        <v>0</v>
      </c>
      <c r="BV25" s="102">
        <f t="shared" si="5"/>
        <v>0</v>
      </c>
      <c r="BW25" s="105">
        <f t="shared" si="1"/>
        <v>19628088</v>
      </c>
    </row>
    <row r="26" spans="1:75" ht="15">
      <c r="A26" s="173" t="s">
        <v>392</v>
      </c>
      <c r="B26" s="174" t="s">
        <v>46</v>
      </c>
      <c r="C26" s="102">
        <f aca="true" t="shared" si="6" ref="C26:BN26">C21+C25</f>
        <v>3830118</v>
      </c>
      <c r="D26" s="102">
        <f t="shared" si="6"/>
        <v>22800</v>
      </c>
      <c r="E26" s="102">
        <f t="shared" si="6"/>
        <v>1878088</v>
      </c>
      <c r="F26" s="102">
        <f t="shared" si="6"/>
        <v>578000</v>
      </c>
      <c r="G26" s="102">
        <f t="shared" si="6"/>
        <v>0</v>
      </c>
      <c r="H26" s="102">
        <f t="shared" si="6"/>
        <v>0</v>
      </c>
      <c r="I26" s="102">
        <f t="shared" si="6"/>
        <v>0</v>
      </c>
      <c r="J26" s="102">
        <f t="shared" si="6"/>
        <v>0</v>
      </c>
      <c r="K26" s="102">
        <f t="shared" si="6"/>
        <v>0</v>
      </c>
      <c r="L26" s="102">
        <f t="shared" si="6"/>
        <v>0</v>
      </c>
      <c r="M26" s="102">
        <f t="shared" si="6"/>
        <v>0</v>
      </c>
      <c r="N26" s="102">
        <f t="shared" si="6"/>
        <v>0</v>
      </c>
      <c r="O26" s="102">
        <f t="shared" si="6"/>
        <v>0</v>
      </c>
      <c r="P26" s="102">
        <f t="shared" si="6"/>
        <v>0</v>
      </c>
      <c r="Q26" s="102">
        <f t="shared" si="6"/>
        <v>0</v>
      </c>
      <c r="R26" s="102">
        <f t="shared" si="6"/>
        <v>0</v>
      </c>
      <c r="S26" s="102">
        <f t="shared" si="6"/>
        <v>0</v>
      </c>
      <c r="T26" s="102">
        <f t="shared" si="6"/>
        <v>0</v>
      </c>
      <c r="U26" s="102">
        <f t="shared" si="6"/>
        <v>0</v>
      </c>
      <c r="V26" s="102">
        <f t="shared" si="6"/>
        <v>0</v>
      </c>
      <c r="W26" s="102">
        <f t="shared" si="6"/>
        <v>0</v>
      </c>
      <c r="X26" s="102">
        <f t="shared" si="6"/>
        <v>0</v>
      </c>
      <c r="Y26" s="102"/>
      <c r="Z26" s="102">
        <f t="shared" si="6"/>
        <v>19633337</v>
      </c>
      <c r="AA26" s="102">
        <f t="shared" si="6"/>
        <v>142300</v>
      </c>
      <c r="AB26" s="102">
        <f t="shared" si="6"/>
        <v>160000</v>
      </c>
      <c r="AC26" s="102">
        <f t="shared" si="6"/>
        <v>0</v>
      </c>
      <c r="AD26" s="102">
        <f t="shared" si="6"/>
        <v>0</v>
      </c>
      <c r="AE26" s="102">
        <f t="shared" si="6"/>
        <v>0</v>
      </c>
      <c r="AF26" s="102">
        <f t="shared" si="6"/>
        <v>0</v>
      </c>
      <c r="AG26" s="102">
        <f t="shared" si="6"/>
        <v>0</v>
      </c>
      <c r="AH26" s="102">
        <f t="shared" si="6"/>
        <v>0</v>
      </c>
      <c r="AI26" s="102">
        <f t="shared" si="6"/>
        <v>0</v>
      </c>
      <c r="AJ26" s="102">
        <f t="shared" si="6"/>
        <v>12317088</v>
      </c>
      <c r="AK26" s="102">
        <f t="shared" si="6"/>
        <v>146700</v>
      </c>
      <c r="AL26" s="102">
        <f t="shared" si="6"/>
        <v>0</v>
      </c>
      <c r="AM26" s="102">
        <f t="shared" si="6"/>
        <v>0</v>
      </c>
      <c r="AN26" s="102">
        <f t="shared" si="6"/>
        <v>0</v>
      </c>
      <c r="AO26" s="102">
        <f t="shared" si="6"/>
        <v>0</v>
      </c>
      <c r="AP26" s="102">
        <f t="shared" si="6"/>
        <v>0</v>
      </c>
      <c r="AQ26" s="102">
        <f t="shared" si="6"/>
        <v>3956064</v>
      </c>
      <c r="AR26" s="102">
        <f t="shared" si="6"/>
        <v>174800</v>
      </c>
      <c r="AS26" s="102">
        <f t="shared" si="6"/>
        <v>0</v>
      </c>
      <c r="AT26" s="102">
        <f t="shared" si="6"/>
        <v>0</v>
      </c>
      <c r="AU26" s="102">
        <f t="shared" si="6"/>
        <v>430000</v>
      </c>
      <c r="AV26" s="102">
        <f t="shared" si="6"/>
        <v>6240250</v>
      </c>
      <c r="AW26" s="102">
        <f t="shared" si="6"/>
        <v>0</v>
      </c>
      <c r="AX26" s="102">
        <f t="shared" si="6"/>
        <v>0</v>
      </c>
      <c r="AY26" s="102">
        <f t="shared" si="6"/>
        <v>0</v>
      </c>
      <c r="AZ26" s="102">
        <f t="shared" si="6"/>
        <v>0</v>
      </c>
      <c r="BA26" s="101">
        <f t="shared" si="0"/>
        <v>49509545</v>
      </c>
      <c r="BB26" s="102">
        <f t="shared" si="6"/>
        <v>0</v>
      </c>
      <c r="BC26" s="102">
        <f t="shared" si="6"/>
        <v>3408354</v>
      </c>
      <c r="BD26" s="102">
        <f t="shared" si="6"/>
        <v>2000000</v>
      </c>
      <c r="BE26" s="102">
        <f t="shared" si="6"/>
        <v>100000</v>
      </c>
      <c r="BF26" s="102">
        <f t="shared" si="6"/>
        <v>-100000</v>
      </c>
      <c r="BG26" s="102">
        <f t="shared" si="6"/>
        <v>0</v>
      </c>
      <c r="BH26" s="102">
        <f t="shared" si="6"/>
        <v>0</v>
      </c>
      <c r="BI26" s="102">
        <f t="shared" si="6"/>
        <v>0</v>
      </c>
      <c r="BJ26" s="102">
        <f t="shared" si="6"/>
        <v>0</v>
      </c>
      <c r="BK26" s="102">
        <f t="shared" si="6"/>
        <v>0</v>
      </c>
      <c r="BL26" s="102">
        <f t="shared" si="6"/>
        <v>0</v>
      </c>
      <c r="BM26" s="102">
        <f t="shared" si="6"/>
        <v>0</v>
      </c>
      <c r="BN26" s="102">
        <f t="shared" si="6"/>
        <v>0</v>
      </c>
      <c r="BO26" s="102">
        <f aca="true" t="shared" si="7" ref="BO26:BV26">BO21+BO25</f>
        <v>0</v>
      </c>
      <c r="BP26" s="102">
        <f t="shared" si="7"/>
        <v>0</v>
      </c>
      <c r="BQ26" s="102">
        <f t="shared" si="7"/>
        <v>0</v>
      </c>
      <c r="BR26" s="102">
        <f t="shared" si="7"/>
        <v>0</v>
      </c>
      <c r="BS26" s="102">
        <f t="shared" si="7"/>
        <v>0</v>
      </c>
      <c r="BT26" s="102">
        <f t="shared" si="7"/>
        <v>0</v>
      </c>
      <c r="BU26" s="102">
        <f t="shared" si="7"/>
        <v>0</v>
      </c>
      <c r="BV26" s="102">
        <f t="shared" si="7"/>
        <v>0</v>
      </c>
      <c r="BW26" s="105">
        <f t="shared" si="1"/>
        <v>54917899</v>
      </c>
    </row>
    <row r="27" spans="1:75" ht="15">
      <c r="A27" s="175" t="s">
        <v>363</v>
      </c>
      <c r="B27" s="174" t="s">
        <v>47</v>
      </c>
      <c r="C27" s="102">
        <v>1052063</v>
      </c>
      <c r="D27" s="102">
        <v>6156</v>
      </c>
      <c r="E27" s="102">
        <v>510250</v>
      </c>
      <c r="F27" s="102">
        <v>156000</v>
      </c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>
        <v>5751559</v>
      </c>
      <c r="AA27" s="102">
        <v>38421</v>
      </c>
      <c r="AB27" s="102"/>
      <c r="AC27" s="102"/>
      <c r="AD27" s="102"/>
      <c r="AE27" s="102"/>
      <c r="AF27" s="102"/>
      <c r="AG27" s="102"/>
      <c r="AH27" s="102"/>
      <c r="AI27" s="102"/>
      <c r="AJ27" s="102">
        <v>3325614</v>
      </c>
      <c r="AK27" s="102">
        <v>39609</v>
      </c>
      <c r="AL27" s="102"/>
      <c r="AM27" s="102"/>
      <c r="AN27" s="102"/>
      <c r="AO27" s="102"/>
      <c r="AP27" s="102"/>
      <c r="AQ27" s="102">
        <v>1098936</v>
      </c>
      <c r="AR27" s="102">
        <v>47196</v>
      </c>
      <c r="AS27" s="102"/>
      <c r="AT27" s="102"/>
      <c r="AU27" s="102">
        <v>116100</v>
      </c>
      <c r="AV27" s="102">
        <v>973912</v>
      </c>
      <c r="AW27" s="102"/>
      <c r="AX27" s="102"/>
      <c r="AY27" s="102"/>
      <c r="AZ27" s="102"/>
      <c r="BA27" s="101">
        <f t="shared" si="0"/>
        <v>13115816</v>
      </c>
      <c r="BB27" s="105"/>
      <c r="BC27" s="105">
        <v>531940</v>
      </c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>
        <f t="shared" si="1"/>
        <v>13647756</v>
      </c>
    </row>
    <row r="28" spans="1:75" ht="15">
      <c r="A28" s="124" t="s">
        <v>48</v>
      </c>
      <c r="B28" s="168" t="s">
        <v>49</v>
      </c>
      <c r="C28" s="102">
        <v>10000</v>
      </c>
      <c r="D28" s="93"/>
      <c r="E28" s="102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102"/>
      <c r="AA28" s="93"/>
      <c r="AB28" s="93"/>
      <c r="AC28" s="93"/>
      <c r="AD28" s="93"/>
      <c r="AE28" s="93"/>
      <c r="AF28" s="93"/>
      <c r="AG28" s="93"/>
      <c r="AH28" s="93"/>
      <c r="AI28" s="93"/>
      <c r="AJ28" s="102">
        <v>500000</v>
      </c>
      <c r="AK28" s="93"/>
      <c r="AL28" s="93"/>
      <c r="AM28" s="93"/>
      <c r="AN28" s="93"/>
      <c r="AO28" s="93"/>
      <c r="AP28" s="93"/>
      <c r="AQ28" s="102">
        <v>30000</v>
      </c>
      <c r="AR28" s="93"/>
      <c r="AS28" s="93"/>
      <c r="AT28" s="93"/>
      <c r="AU28" s="102"/>
      <c r="AV28" s="93"/>
      <c r="AW28" s="93"/>
      <c r="AX28" s="93"/>
      <c r="AY28" s="93"/>
      <c r="AZ28" s="93"/>
      <c r="BA28" s="101">
        <f t="shared" si="0"/>
        <v>540000</v>
      </c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>
        <f t="shared" si="1"/>
        <v>540000</v>
      </c>
    </row>
    <row r="29" spans="1:75" ht="15">
      <c r="A29" s="124" t="s">
        <v>50</v>
      </c>
      <c r="B29" s="168" t="s">
        <v>51</v>
      </c>
      <c r="C29" s="102">
        <v>50000</v>
      </c>
      <c r="D29" s="93"/>
      <c r="E29" s="102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102"/>
      <c r="AA29" s="93"/>
      <c r="AB29" s="93"/>
      <c r="AC29" s="93"/>
      <c r="AD29" s="93"/>
      <c r="AE29" s="93"/>
      <c r="AF29" s="93"/>
      <c r="AG29" s="93"/>
      <c r="AH29" s="93"/>
      <c r="AI29" s="93"/>
      <c r="AJ29" s="102">
        <v>19775304</v>
      </c>
      <c r="AK29" s="93"/>
      <c r="AL29" s="93"/>
      <c r="AM29" s="93"/>
      <c r="AN29" s="93"/>
      <c r="AO29" s="93"/>
      <c r="AP29" s="93"/>
      <c r="AQ29" s="102"/>
      <c r="AR29" s="93"/>
      <c r="AS29" s="93"/>
      <c r="AT29" s="93"/>
      <c r="AU29" s="102"/>
      <c r="AV29" s="93"/>
      <c r="AW29" s="93"/>
      <c r="AX29" s="93"/>
      <c r="AY29" s="93"/>
      <c r="AZ29" s="93"/>
      <c r="BA29" s="101">
        <f t="shared" si="0"/>
        <v>19825304</v>
      </c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>
        <f t="shared" si="1"/>
        <v>19825304</v>
      </c>
    </row>
    <row r="30" spans="1:75" ht="15">
      <c r="A30" s="124" t="s">
        <v>52</v>
      </c>
      <c r="B30" s="168" t="s">
        <v>53</v>
      </c>
      <c r="C30" s="102"/>
      <c r="D30" s="93"/>
      <c r="E30" s="102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102"/>
      <c r="AA30" s="93"/>
      <c r="AB30" s="93"/>
      <c r="AC30" s="93"/>
      <c r="AD30" s="93"/>
      <c r="AE30" s="93"/>
      <c r="AF30" s="93"/>
      <c r="AG30" s="93"/>
      <c r="AH30" s="93"/>
      <c r="AI30" s="93"/>
      <c r="AJ30" s="102"/>
      <c r="AK30" s="93"/>
      <c r="AL30" s="93"/>
      <c r="AM30" s="93"/>
      <c r="AN30" s="93"/>
      <c r="AO30" s="93"/>
      <c r="AP30" s="93"/>
      <c r="AQ30" s="102"/>
      <c r="AR30" s="93"/>
      <c r="AS30" s="93"/>
      <c r="AT30" s="93"/>
      <c r="AU30" s="102"/>
      <c r="AV30" s="93"/>
      <c r="AW30" s="93"/>
      <c r="AX30" s="93"/>
      <c r="AY30" s="93"/>
      <c r="AZ30" s="93"/>
      <c r="BA30" s="101">
        <f t="shared" si="0"/>
        <v>0</v>
      </c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>
        <f t="shared" si="1"/>
        <v>0</v>
      </c>
    </row>
    <row r="31" spans="1:75" ht="15">
      <c r="A31" s="172" t="s">
        <v>307</v>
      </c>
      <c r="B31" s="171" t="s">
        <v>54</v>
      </c>
      <c r="C31" s="102">
        <f aca="true" t="shared" si="8" ref="C31:BN31">SUM(C28:C30)</f>
        <v>60000</v>
      </c>
      <c r="D31" s="102">
        <f t="shared" si="8"/>
        <v>0</v>
      </c>
      <c r="E31" s="102">
        <f t="shared" si="8"/>
        <v>0</v>
      </c>
      <c r="F31" s="102">
        <f t="shared" si="8"/>
        <v>0</v>
      </c>
      <c r="G31" s="102">
        <f t="shared" si="8"/>
        <v>0</v>
      </c>
      <c r="H31" s="102">
        <f t="shared" si="8"/>
        <v>0</v>
      </c>
      <c r="I31" s="102">
        <f t="shared" si="8"/>
        <v>0</v>
      </c>
      <c r="J31" s="102">
        <f t="shared" si="8"/>
        <v>0</v>
      </c>
      <c r="K31" s="102">
        <f t="shared" si="8"/>
        <v>0</v>
      </c>
      <c r="L31" s="102">
        <f t="shared" si="8"/>
        <v>0</v>
      </c>
      <c r="M31" s="102">
        <f t="shared" si="8"/>
        <v>0</v>
      </c>
      <c r="N31" s="102">
        <f t="shared" si="8"/>
        <v>0</v>
      </c>
      <c r="O31" s="102">
        <f t="shared" si="8"/>
        <v>0</v>
      </c>
      <c r="P31" s="102">
        <f t="shared" si="8"/>
        <v>0</v>
      </c>
      <c r="Q31" s="102">
        <f t="shared" si="8"/>
        <v>0</v>
      </c>
      <c r="R31" s="102">
        <f t="shared" si="8"/>
        <v>0</v>
      </c>
      <c r="S31" s="102">
        <f t="shared" si="8"/>
        <v>0</v>
      </c>
      <c r="T31" s="102">
        <f t="shared" si="8"/>
        <v>0</v>
      </c>
      <c r="U31" s="102">
        <f t="shared" si="8"/>
        <v>0</v>
      </c>
      <c r="V31" s="102">
        <f t="shared" si="8"/>
        <v>0</v>
      </c>
      <c r="W31" s="102">
        <f t="shared" si="8"/>
        <v>0</v>
      </c>
      <c r="X31" s="102">
        <f t="shared" si="8"/>
        <v>0</v>
      </c>
      <c r="Y31" s="102"/>
      <c r="Z31" s="102">
        <f t="shared" si="8"/>
        <v>0</v>
      </c>
      <c r="AA31" s="102">
        <f t="shared" si="8"/>
        <v>0</v>
      </c>
      <c r="AB31" s="102">
        <f t="shared" si="8"/>
        <v>0</v>
      </c>
      <c r="AC31" s="102">
        <f t="shared" si="8"/>
        <v>0</v>
      </c>
      <c r="AD31" s="102">
        <f t="shared" si="8"/>
        <v>0</v>
      </c>
      <c r="AE31" s="102">
        <f t="shared" si="8"/>
        <v>0</v>
      </c>
      <c r="AF31" s="102">
        <f t="shared" si="8"/>
        <v>0</v>
      </c>
      <c r="AG31" s="102">
        <f t="shared" si="8"/>
        <v>0</v>
      </c>
      <c r="AH31" s="102">
        <f t="shared" si="8"/>
        <v>0</v>
      </c>
      <c r="AI31" s="102">
        <f t="shared" si="8"/>
        <v>0</v>
      </c>
      <c r="AJ31" s="102">
        <f t="shared" si="8"/>
        <v>20275304</v>
      </c>
      <c r="AK31" s="102">
        <f t="shared" si="8"/>
        <v>0</v>
      </c>
      <c r="AL31" s="102">
        <f t="shared" si="8"/>
        <v>0</v>
      </c>
      <c r="AM31" s="102">
        <f t="shared" si="8"/>
        <v>0</v>
      </c>
      <c r="AN31" s="102">
        <f t="shared" si="8"/>
        <v>0</v>
      </c>
      <c r="AO31" s="102">
        <f t="shared" si="8"/>
        <v>0</v>
      </c>
      <c r="AP31" s="102">
        <f t="shared" si="8"/>
        <v>0</v>
      </c>
      <c r="AQ31" s="102">
        <f t="shared" si="8"/>
        <v>30000</v>
      </c>
      <c r="AR31" s="102">
        <f t="shared" si="8"/>
        <v>0</v>
      </c>
      <c r="AS31" s="102">
        <f t="shared" si="8"/>
        <v>0</v>
      </c>
      <c r="AT31" s="102">
        <f t="shared" si="8"/>
        <v>0</v>
      </c>
      <c r="AU31" s="102">
        <f t="shared" si="8"/>
        <v>0</v>
      </c>
      <c r="AV31" s="102">
        <f t="shared" si="8"/>
        <v>0</v>
      </c>
      <c r="AW31" s="102">
        <f t="shared" si="8"/>
        <v>0</v>
      </c>
      <c r="AX31" s="102">
        <f t="shared" si="8"/>
        <v>0</v>
      </c>
      <c r="AY31" s="102">
        <f t="shared" si="8"/>
        <v>0</v>
      </c>
      <c r="AZ31" s="102">
        <f t="shared" si="8"/>
        <v>0</v>
      </c>
      <c r="BA31" s="101">
        <f t="shared" si="0"/>
        <v>20365304</v>
      </c>
      <c r="BB31" s="102">
        <f t="shared" si="8"/>
        <v>0</v>
      </c>
      <c r="BC31" s="102">
        <f t="shared" si="8"/>
        <v>0</v>
      </c>
      <c r="BD31" s="102">
        <f t="shared" si="8"/>
        <v>0</v>
      </c>
      <c r="BE31" s="102">
        <f t="shared" si="8"/>
        <v>0</v>
      </c>
      <c r="BF31" s="102">
        <f t="shared" si="8"/>
        <v>0</v>
      </c>
      <c r="BG31" s="102">
        <f t="shared" si="8"/>
        <v>0</v>
      </c>
      <c r="BH31" s="102">
        <f t="shared" si="8"/>
        <v>0</v>
      </c>
      <c r="BI31" s="102">
        <f t="shared" si="8"/>
        <v>0</v>
      </c>
      <c r="BJ31" s="102">
        <f t="shared" si="8"/>
        <v>0</v>
      </c>
      <c r="BK31" s="102">
        <f t="shared" si="8"/>
        <v>0</v>
      </c>
      <c r="BL31" s="102">
        <f t="shared" si="8"/>
        <v>0</v>
      </c>
      <c r="BM31" s="102">
        <f t="shared" si="8"/>
        <v>0</v>
      </c>
      <c r="BN31" s="102">
        <f t="shared" si="8"/>
        <v>0</v>
      </c>
      <c r="BO31" s="102">
        <f aca="true" t="shared" si="9" ref="BO31:BV31">SUM(BO28:BO30)</f>
        <v>0</v>
      </c>
      <c r="BP31" s="102">
        <f t="shared" si="9"/>
        <v>0</v>
      </c>
      <c r="BQ31" s="102">
        <f t="shared" si="9"/>
        <v>0</v>
      </c>
      <c r="BR31" s="102">
        <f t="shared" si="9"/>
        <v>0</v>
      </c>
      <c r="BS31" s="102">
        <f t="shared" si="9"/>
        <v>0</v>
      </c>
      <c r="BT31" s="102">
        <f t="shared" si="9"/>
        <v>0</v>
      </c>
      <c r="BU31" s="102">
        <f t="shared" si="9"/>
        <v>0</v>
      </c>
      <c r="BV31" s="102">
        <f t="shared" si="9"/>
        <v>0</v>
      </c>
      <c r="BW31" s="105">
        <f t="shared" si="1"/>
        <v>20365304</v>
      </c>
    </row>
    <row r="32" spans="1:75" ht="15">
      <c r="A32" s="124" t="s">
        <v>55</v>
      </c>
      <c r="B32" s="168" t="s">
        <v>56</v>
      </c>
      <c r="C32" s="102"/>
      <c r="D32" s="93"/>
      <c r="E32" s="102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>
        <v>910000</v>
      </c>
      <c r="R32" s="93"/>
      <c r="S32" s="93"/>
      <c r="T32" s="93"/>
      <c r="U32" s="93"/>
      <c r="V32" s="93"/>
      <c r="W32" s="93"/>
      <c r="X32" s="93"/>
      <c r="Y32" s="93"/>
      <c r="Z32" s="102"/>
      <c r="AA32" s="93"/>
      <c r="AB32" s="93"/>
      <c r="AC32" s="93"/>
      <c r="AD32" s="93"/>
      <c r="AE32" s="93"/>
      <c r="AF32" s="93"/>
      <c r="AG32" s="93">
        <v>90000</v>
      </c>
      <c r="AH32" s="93"/>
      <c r="AI32" s="93"/>
      <c r="AJ32" s="102">
        <v>35124</v>
      </c>
      <c r="AK32" s="93"/>
      <c r="AL32" s="93"/>
      <c r="AM32" s="93"/>
      <c r="AN32" s="93"/>
      <c r="AO32" s="93"/>
      <c r="AP32" s="93"/>
      <c r="AQ32" s="102"/>
      <c r="AR32" s="93"/>
      <c r="AS32" s="93"/>
      <c r="AT32" s="93"/>
      <c r="AU32" s="102"/>
      <c r="AV32" s="93"/>
      <c r="AW32" s="93"/>
      <c r="AX32" s="93"/>
      <c r="AY32" s="93"/>
      <c r="AZ32" s="93"/>
      <c r="BA32" s="101">
        <f t="shared" si="0"/>
        <v>1035124</v>
      </c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>
        <f t="shared" si="1"/>
        <v>1035124</v>
      </c>
    </row>
    <row r="33" spans="1:75" ht="15">
      <c r="A33" s="124" t="s">
        <v>57</v>
      </c>
      <c r="B33" s="168" t="s">
        <v>58</v>
      </c>
      <c r="C33" s="102">
        <v>25000</v>
      </c>
      <c r="D33" s="130"/>
      <c r="E33" s="131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>
        <v>1000000</v>
      </c>
      <c r="S33" s="95"/>
      <c r="T33" s="95"/>
      <c r="U33" s="95"/>
      <c r="V33" s="95"/>
      <c r="W33" s="95"/>
      <c r="X33" s="95"/>
      <c r="Y33" s="95"/>
      <c r="Z33" s="131"/>
      <c r="AA33" s="95"/>
      <c r="AB33" s="95"/>
      <c r="AC33" s="95"/>
      <c r="AD33" s="95"/>
      <c r="AE33" s="95"/>
      <c r="AF33" s="95"/>
      <c r="AG33" s="95"/>
      <c r="AH33" s="95"/>
      <c r="AI33" s="95"/>
      <c r="AJ33" s="131"/>
      <c r="AK33" s="95"/>
      <c r="AL33" s="95"/>
      <c r="AM33" s="95"/>
      <c r="AN33" s="95"/>
      <c r="AO33" s="95"/>
      <c r="AP33" s="95"/>
      <c r="AQ33" s="131"/>
      <c r="AR33" s="95"/>
      <c r="AS33" s="95"/>
      <c r="AT33" s="95"/>
      <c r="AU33" s="131"/>
      <c r="AV33" s="95"/>
      <c r="AW33" s="95"/>
      <c r="AX33" s="93"/>
      <c r="AY33" s="93"/>
      <c r="AZ33" s="93"/>
      <c r="BA33" s="101">
        <f t="shared" si="0"/>
        <v>1025000</v>
      </c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>
        <f t="shared" si="1"/>
        <v>1025000</v>
      </c>
    </row>
    <row r="34" spans="1:75" ht="15" customHeight="1">
      <c r="A34" s="172" t="s">
        <v>393</v>
      </c>
      <c r="B34" s="171" t="s">
        <v>59</v>
      </c>
      <c r="C34" s="102">
        <f aca="true" t="shared" si="10" ref="C34:BN34">SUM(C32:C33)</f>
        <v>25000</v>
      </c>
      <c r="D34" s="102">
        <f t="shared" si="10"/>
        <v>0</v>
      </c>
      <c r="E34" s="102">
        <f t="shared" si="10"/>
        <v>0</v>
      </c>
      <c r="F34" s="102">
        <f t="shared" si="10"/>
        <v>0</v>
      </c>
      <c r="G34" s="102">
        <f t="shared" si="10"/>
        <v>0</v>
      </c>
      <c r="H34" s="102">
        <f t="shared" si="10"/>
        <v>0</v>
      </c>
      <c r="I34" s="102">
        <f t="shared" si="10"/>
        <v>0</v>
      </c>
      <c r="J34" s="102">
        <f t="shared" si="10"/>
        <v>0</v>
      </c>
      <c r="K34" s="102">
        <f t="shared" si="10"/>
        <v>0</v>
      </c>
      <c r="L34" s="102">
        <f t="shared" si="10"/>
        <v>0</v>
      </c>
      <c r="M34" s="102">
        <f t="shared" si="10"/>
        <v>0</v>
      </c>
      <c r="N34" s="102">
        <f t="shared" si="10"/>
        <v>0</v>
      </c>
      <c r="O34" s="102">
        <f t="shared" si="10"/>
        <v>0</v>
      </c>
      <c r="P34" s="102">
        <f t="shared" si="10"/>
        <v>0</v>
      </c>
      <c r="Q34" s="102">
        <f t="shared" si="10"/>
        <v>910000</v>
      </c>
      <c r="R34" s="102">
        <f t="shared" si="10"/>
        <v>1000000</v>
      </c>
      <c r="S34" s="102">
        <f t="shared" si="10"/>
        <v>0</v>
      </c>
      <c r="T34" s="102">
        <f t="shared" si="10"/>
        <v>0</v>
      </c>
      <c r="U34" s="102">
        <f t="shared" si="10"/>
        <v>0</v>
      </c>
      <c r="V34" s="102">
        <f t="shared" si="10"/>
        <v>0</v>
      </c>
      <c r="W34" s="102">
        <f t="shared" si="10"/>
        <v>0</v>
      </c>
      <c r="X34" s="102">
        <f t="shared" si="10"/>
        <v>0</v>
      </c>
      <c r="Y34" s="102"/>
      <c r="Z34" s="102">
        <f t="shared" si="10"/>
        <v>0</v>
      </c>
      <c r="AA34" s="102">
        <f t="shared" si="10"/>
        <v>0</v>
      </c>
      <c r="AB34" s="102">
        <f t="shared" si="10"/>
        <v>0</v>
      </c>
      <c r="AC34" s="102">
        <f t="shared" si="10"/>
        <v>0</v>
      </c>
      <c r="AD34" s="102">
        <f t="shared" si="10"/>
        <v>0</v>
      </c>
      <c r="AE34" s="102">
        <f t="shared" si="10"/>
        <v>0</v>
      </c>
      <c r="AF34" s="102">
        <f t="shared" si="10"/>
        <v>0</v>
      </c>
      <c r="AG34" s="102">
        <f t="shared" si="10"/>
        <v>90000</v>
      </c>
      <c r="AH34" s="102">
        <f t="shared" si="10"/>
        <v>0</v>
      </c>
      <c r="AI34" s="102">
        <f t="shared" si="10"/>
        <v>0</v>
      </c>
      <c r="AJ34" s="102">
        <f t="shared" si="10"/>
        <v>35124</v>
      </c>
      <c r="AK34" s="102">
        <f t="shared" si="10"/>
        <v>0</v>
      </c>
      <c r="AL34" s="102">
        <f t="shared" si="10"/>
        <v>0</v>
      </c>
      <c r="AM34" s="102">
        <f t="shared" si="10"/>
        <v>0</v>
      </c>
      <c r="AN34" s="102">
        <f t="shared" si="10"/>
        <v>0</v>
      </c>
      <c r="AO34" s="102">
        <f t="shared" si="10"/>
        <v>0</v>
      </c>
      <c r="AP34" s="102">
        <f t="shared" si="10"/>
        <v>0</v>
      </c>
      <c r="AQ34" s="102">
        <f t="shared" si="10"/>
        <v>0</v>
      </c>
      <c r="AR34" s="102">
        <f t="shared" si="10"/>
        <v>0</v>
      </c>
      <c r="AS34" s="102">
        <f t="shared" si="10"/>
        <v>0</v>
      </c>
      <c r="AT34" s="102">
        <f t="shared" si="10"/>
        <v>0</v>
      </c>
      <c r="AU34" s="102">
        <f t="shared" si="10"/>
        <v>0</v>
      </c>
      <c r="AV34" s="102">
        <f t="shared" si="10"/>
        <v>0</v>
      </c>
      <c r="AW34" s="102">
        <f t="shared" si="10"/>
        <v>0</v>
      </c>
      <c r="AX34" s="102">
        <f t="shared" si="10"/>
        <v>0</v>
      </c>
      <c r="AY34" s="102">
        <f t="shared" si="10"/>
        <v>0</v>
      </c>
      <c r="AZ34" s="102">
        <f t="shared" si="10"/>
        <v>0</v>
      </c>
      <c r="BA34" s="101">
        <f t="shared" si="0"/>
        <v>2060124</v>
      </c>
      <c r="BB34" s="102">
        <f t="shared" si="10"/>
        <v>0</v>
      </c>
      <c r="BC34" s="102">
        <f t="shared" si="10"/>
        <v>0</v>
      </c>
      <c r="BD34" s="102">
        <f t="shared" si="10"/>
        <v>0</v>
      </c>
      <c r="BE34" s="102">
        <f t="shared" si="10"/>
        <v>0</v>
      </c>
      <c r="BF34" s="102">
        <f t="shared" si="10"/>
        <v>0</v>
      </c>
      <c r="BG34" s="102">
        <f t="shared" si="10"/>
        <v>0</v>
      </c>
      <c r="BH34" s="102">
        <f t="shared" si="10"/>
        <v>0</v>
      </c>
      <c r="BI34" s="102">
        <f t="shared" si="10"/>
        <v>0</v>
      </c>
      <c r="BJ34" s="102">
        <f t="shared" si="10"/>
        <v>0</v>
      </c>
      <c r="BK34" s="102">
        <f t="shared" si="10"/>
        <v>0</v>
      </c>
      <c r="BL34" s="102">
        <f t="shared" si="10"/>
        <v>0</v>
      </c>
      <c r="BM34" s="102">
        <f t="shared" si="10"/>
        <v>0</v>
      </c>
      <c r="BN34" s="102">
        <f t="shared" si="10"/>
        <v>0</v>
      </c>
      <c r="BO34" s="102">
        <f aca="true" t="shared" si="11" ref="BO34:BV34">SUM(BO32:BO33)</f>
        <v>0</v>
      </c>
      <c r="BP34" s="102">
        <f t="shared" si="11"/>
        <v>0</v>
      </c>
      <c r="BQ34" s="102">
        <f t="shared" si="11"/>
        <v>0</v>
      </c>
      <c r="BR34" s="102">
        <f t="shared" si="11"/>
        <v>0</v>
      </c>
      <c r="BS34" s="102">
        <f t="shared" si="11"/>
        <v>0</v>
      </c>
      <c r="BT34" s="102">
        <f t="shared" si="11"/>
        <v>0</v>
      </c>
      <c r="BU34" s="102">
        <f t="shared" si="11"/>
        <v>0</v>
      </c>
      <c r="BV34" s="102">
        <f t="shared" si="11"/>
        <v>0</v>
      </c>
      <c r="BW34" s="105">
        <f t="shared" si="1"/>
        <v>2060124</v>
      </c>
    </row>
    <row r="35" spans="1:75" ht="15">
      <c r="A35" s="124" t="s">
        <v>60</v>
      </c>
      <c r="B35" s="168" t="s">
        <v>61</v>
      </c>
      <c r="C35" s="102">
        <v>245000</v>
      </c>
      <c r="D35" s="93"/>
      <c r="E35" s="102">
        <v>9790000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102"/>
      <c r="AA35" s="93"/>
      <c r="AB35" s="93"/>
      <c r="AC35" s="93"/>
      <c r="AD35" s="93"/>
      <c r="AE35" s="93"/>
      <c r="AF35" s="93"/>
      <c r="AG35" s="93"/>
      <c r="AH35" s="93"/>
      <c r="AI35" s="93"/>
      <c r="AJ35" s="102">
        <v>4626000</v>
      </c>
      <c r="AK35" s="93"/>
      <c r="AL35" s="93"/>
      <c r="AM35" s="93"/>
      <c r="AN35" s="93"/>
      <c r="AO35" s="93">
        <v>26000000</v>
      </c>
      <c r="AP35" s="93"/>
      <c r="AQ35" s="102"/>
      <c r="AR35" s="93"/>
      <c r="AS35" s="93"/>
      <c r="AT35" s="93"/>
      <c r="AU35" s="102">
        <v>1660576</v>
      </c>
      <c r="AV35" s="93"/>
      <c r="AW35" s="93"/>
      <c r="AX35" s="93"/>
      <c r="AY35" s="93"/>
      <c r="AZ35" s="93"/>
      <c r="BA35" s="101">
        <f t="shared" si="0"/>
        <v>42321576</v>
      </c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>
        <f t="shared" si="1"/>
        <v>42321576</v>
      </c>
    </row>
    <row r="36" spans="1:75" ht="15">
      <c r="A36" s="124" t="s">
        <v>62</v>
      </c>
      <c r="B36" s="168" t="s">
        <v>63</v>
      </c>
      <c r="C36" s="102"/>
      <c r="D36" s="93"/>
      <c r="E36" s="10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102"/>
      <c r="AA36" s="93"/>
      <c r="AB36" s="93"/>
      <c r="AC36" s="93"/>
      <c r="AD36" s="93"/>
      <c r="AE36" s="93"/>
      <c r="AF36" s="93"/>
      <c r="AG36" s="93"/>
      <c r="AH36" s="93"/>
      <c r="AI36" s="93"/>
      <c r="AJ36" s="102"/>
      <c r="AK36" s="93"/>
      <c r="AL36" s="93"/>
      <c r="AM36" s="93"/>
      <c r="AN36" s="93"/>
      <c r="AO36" s="93"/>
      <c r="AP36" s="93"/>
      <c r="AQ36" s="102"/>
      <c r="AR36" s="93"/>
      <c r="AS36" s="93"/>
      <c r="AT36" s="93"/>
      <c r="AU36" s="102"/>
      <c r="AV36" s="93"/>
      <c r="AW36" s="93"/>
      <c r="AX36" s="93"/>
      <c r="AY36" s="93"/>
      <c r="AZ36" s="93"/>
      <c r="BA36" s="101">
        <f t="shared" si="0"/>
        <v>0</v>
      </c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>
        <f t="shared" si="1"/>
        <v>0</v>
      </c>
    </row>
    <row r="37" spans="1:75" ht="15">
      <c r="A37" s="124" t="s">
        <v>364</v>
      </c>
      <c r="B37" s="168" t="s">
        <v>64</v>
      </c>
      <c r="C37" s="102"/>
      <c r="D37" s="93"/>
      <c r="E37" s="102">
        <v>1320000</v>
      </c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>
        <v>1000000</v>
      </c>
      <c r="T37" s="93"/>
      <c r="U37" s="93"/>
      <c r="V37" s="93"/>
      <c r="W37" s="93"/>
      <c r="X37" s="93"/>
      <c r="Y37" s="93"/>
      <c r="Z37" s="102"/>
      <c r="AA37" s="93"/>
      <c r="AB37" s="93"/>
      <c r="AC37" s="93"/>
      <c r="AD37" s="93"/>
      <c r="AE37" s="93"/>
      <c r="AF37" s="93"/>
      <c r="AG37" s="93"/>
      <c r="AH37" s="93"/>
      <c r="AI37" s="93"/>
      <c r="AJ37" s="102"/>
      <c r="AK37" s="93"/>
      <c r="AL37" s="93"/>
      <c r="AM37" s="93"/>
      <c r="AN37" s="93"/>
      <c r="AO37" s="93"/>
      <c r="AP37" s="93"/>
      <c r="AQ37" s="102"/>
      <c r="AR37" s="93"/>
      <c r="AS37" s="93"/>
      <c r="AT37" s="93"/>
      <c r="AU37" s="102"/>
      <c r="AV37" s="93"/>
      <c r="AW37" s="93"/>
      <c r="AX37" s="93"/>
      <c r="AY37" s="93"/>
      <c r="AZ37" s="93"/>
      <c r="BA37" s="101">
        <f t="shared" si="0"/>
        <v>2320000</v>
      </c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>
        <f t="shared" si="1"/>
        <v>2320000</v>
      </c>
    </row>
    <row r="38" spans="1:75" ht="15">
      <c r="A38" s="124" t="s">
        <v>65</v>
      </c>
      <c r="B38" s="168" t="s">
        <v>66</v>
      </c>
      <c r="C38" s="102">
        <v>40000</v>
      </c>
      <c r="D38" s="93"/>
      <c r="E38" s="102">
        <v>1200000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102">
        <v>600000</v>
      </c>
      <c r="AA38" s="93"/>
      <c r="AB38" s="93"/>
      <c r="AC38" s="93"/>
      <c r="AD38" s="93"/>
      <c r="AE38" s="93"/>
      <c r="AF38" s="93"/>
      <c r="AG38" s="93"/>
      <c r="AH38" s="93"/>
      <c r="AI38" s="93"/>
      <c r="AJ38" s="102">
        <v>600000</v>
      </c>
      <c r="AK38" s="93"/>
      <c r="AL38" s="93"/>
      <c r="AM38" s="93"/>
      <c r="AN38" s="93"/>
      <c r="AO38" s="93">
        <v>2320000</v>
      </c>
      <c r="AP38" s="93"/>
      <c r="AQ38" s="102"/>
      <c r="AR38" s="93"/>
      <c r="AS38" s="93"/>
      <c r="AT38" s="93"/>
      <c r="AU38" s="102">
        <v>2500000</v>
      </c>
      <c r="AV38" s="93"/>
      <c r="AW38" s="93"/>
      <c r="AX38" s="93"/>
      <c r="AY38" s="93"/>
      <c r="AZ38" s="93"/>
      <c r="BA38" s="101">
        <f t="shared" si="0"/>
        <v>7260000</v>
      </c>
      <c r="BB38" s="105"/>
      <c r="BC38" s="105"/>
      <c r="BD38" s="105"/>
      <c r="BE38" s="105"/>
      <c r="BF38" s="105"/>
      <c r="BG38" s="105">
        <v>1000000</v>
      </c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>
        <f t="shared" si="1"/>
        <v>8260000</v>
      </c>
    </row>
    <row r="39" spans="1:75" ht="15">
      <c r="A39" s="176" t="s">
        <v>365</v>
      </c>
      <c r="B39" s="168" t="s">
        <v>67</v>
      </c>
      <c r="C39" s="102"/>
      <c r="D39" s="93"/>
      <c r="E39" s="102">
        <v>1000000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>
        <v>1000000</v>
      </c>
      <c r="U39" s="93"/>
      <c r="V39" s="93"/>
      <c r="W39" s="93"/>
      <c r="X39" s="93"/>
      <c r="Y39" s="93"/>
      <c r="Z39" s="102">
        <v>1410000</v>
      </c>
      <c r="AA39" s="93"/>
      <c r="AB39" s="93"/>
      <c r="AC39" s="93"/>
      <c r="AD39" s="93"/>
      <c r="AE39" s="93"/>
      <c r="AF39" s="93"/>
      <c r="AG39" s="93"/>
      <c r="AH39" s="93"/>
      <c r="AI39" s="93"/>
      <c r="AJ39" s="102"/>
      <c r="AK39" s="93"/>
      <c r="AL39" s="93"/>
      <c r="AM39" s="93"/>
      <c r="AN39" s="93"/>
      <c r="AO39" s="93"/>
      <c r="AP39" s="93"/>
      <c r="AQ39" s="102"/>
      <c r="AR39" s="93"/>
      <c r="AS39" s="93"/>
      <c r="AT39" s="93"/>
      <c r="AU39" s="102"/>
      <c r="AV39" s="93"/>
      <c r="AW39" s="93"/>
      <c r="AX39" s="93"/>
      <c r="AY39" s="93"/>
      <c r="AZ39" s="93"/>
      <c r="BA39" s="101">
        <f t="shared" si="0"/>
        <v>3410000</v>
      </c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>
        <f t="shared" si="1"/>
        <v>3410000</v>
      </c>
    </row>
    <row r="40" spans="1:75" ht="15">
      <c r="A40" s="116" t="s">
        <v>68</v>
      </c>
      <c r="B40" s="168" t="s">
        <v>69</v>
      </c>
      <c r="C40" s="102">
        <v>1800000</v>
      </c>
      <c r="D40" s="93"/>
      <c r="E40" s="102">
        <v>17000000</v>
      </c>
      <c r="F40" s="93"/>
      <c r="G40" s="93">
        <v>1400000</v>
      </c>
      <c r="H40" s="93"/>
      <c r="I40" s="93">
        <v>1060196</v>
      </c>
      <c r="J40" s="93"/>
      <c r="K40" s="93"/>
      <c r="L40" s="93"/>
      <c r="M40" s="93">
        <v>1800000</v>
      </c>
      <c r="N40" s="93"/>
      <c r="O40" s="93">
        <v>820000</v>
      </c>
      <c r="P40" s="93"/>
      <c r="Q40" s="93"/>
      <c r="R40" s="93"/>
      <c r="S40" s="93"/>
      <c r="T40" s="93"/>
      <c r="U40" s="93"/>
      <c r="V40" s="93"/>
      <c r="W40" s="93"/>
      <c r="X40" s="93"/>
      <c r="Y40" s="93">
        <v>338583</v>
      </c>
      <c r="Z40" s="102">
        <v>800000</v>
      </c>
      <c r="AA40" s="93"/>
      <c r="AB40" s="93"/>
      <c r="AC40" s="93"/>
      <c r="AD40" s="93"/>
      <c r="AE40" s="93"/>
      <c r="AF40" s="93"/>
      <c r="AG40" s="93"/>
      <c r="AH40" s="93"/>
      <c r="AI40" s="93"/>
      <c r="AJ40" s="102">
        <v>100000</v>
      </c>
      <c r="AK40" s="93"/>
      <c r="AL40" s="93"/>
      <c r="AM40" s="93"/>
      <c r="AN40" s="93"/>
      <c r="AO40" s="93"/>
      <c r="AP40" s="93"/>
      <c r="AQ40" s="102"/>
      <c r="AR40" s="93"/>
      <c r="AS40" s="93"/>
      <c r="AT40" s="93"/>
      <c r="AU40" s="102"/>
      <c r="AV40" s="93"/>
      <c r="AW40" s="93"/>
      <c r="AX40" s="93"/>
      <c r="AY40" s="93"/>
      <c r="AZ40" s="93"/>
      <c r="BA40" s="101">
        <f t="shared" si="0"/>
        <v>25118779</v>
      </c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>
        <v>800000</v>
      </c>
      <c r="BS40" s="105"/>
      <c r="BT40" s="105"/>
      <c r="BU40" s="105"/>
      <c r="BV40" s="105"/>
      <c r="BW40" s="105">
        <f t="shared" si="1"/>
        <v>25918779</v>
      </c>
    </row>
    <row r="41" spans="1:75" ht="15">
      <c r="A41" s="124" t="s">
        <v>366</v>
      </c>
      <c r="B41" s="168" t="s">
        <v>70</v>
      </c>
      <c r="C41" s="102">
        <v>395000</v>
      </c>
      <c r="D41" s="93"/>
      <c r="E41" s="102">
        <v>9670000</v>
      </c>
      <c r="F41" s="93"/>
      <c r="G41" s="93"/>
      <c r="H41" s="93"/>
      <c r="I41" s="93"/>
      <c r="J41" s="93"/>
      <c r="K41" s="93"/>
      <c r="L41" s="93">
        <v>1244600</v>
      </c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102">
        <v>4550000</v>
      </c>
      <c r="AA41" s="93"/>
      <c r="AB41" s="93"/>
      <c r="AC41" s="93"/>
      <c r="AD41" s="93"/>
      <c r="AE41" s="93"/>
      <c r="AF41" s="93"/>
      <c r="AG41" s="93"/>
      <c r="AH41" s="93"/>
      <c r="AI41" s="93"/>
      <c r="AJ41" s="102">
        <v>600000</v>
      </c>
      <c r="AK41" s="93"/>
      <c r="AL41" s="93"/>
      <c r="AM41" s="93"/>
      <c r="AN41" s="93"/>
      <c r="AO41" s="93"/>
      <c r="AP41" s="93"/>
      <c r="AQ41" s="102"/>
      <c r="AR41" s="93"/>
      <c r="AS41" s="93"/>
      <c r="AT41" s="93"/>
      <c r="AU41" s="102"/>
      <c r="AV41" s="93"/>
      <c r="AW41" s="93"/>
      <c r="AX41" s="93"/>
      <c r="AY41" s="93"/>
      <c r="AZ41" s="93"/>
      <c r="BA41" s="101">
        <f t="shared" si="0"/>
        <v>16459600</v>
      </c>
      <c r="BB41" s="105"/>
      <c r="BC41" s="105"/>
      <c r="BD41" s="105"/>
      <c r="BE41" s="105"/>
      <c r="BF41" s="105"/>
      <c r="BG41" s="105"/>
      <c r="BH41" s="105">
        <v>5231130</v>
      </c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>
        <f t="shared" si="1"/>
        <v>21690730</v>
      </c>
    </row>
    <row r="42" spans="1:75" ht="15">
      <c r="A42" s="172" t="s">
        <v>308</v>
      </c>
      <c r="B42" s="171" t="s">
        <v>71</v>
      </c>
      <c r="C42" s="102">
        <f aca="true" t="shared" si="12" ref="C42:BN42">SUM(C35:C41)</f>
        <v>2480000</v>
      </c>
      <c r="D42" s="102">
        <f t="shared" si="12"/>
        <v>0</v>
      </c>
      <c r="E42" s="102">
        <f t="shared" si="12"/>
        <v>39980000</v>
      </c>
      <c r="F42" s="102">
        <f t="shared" si="12"/>
        <v>0</v>
      </c>
      <c r="G42" s="102">
        <f t="shared" si="12"/>
        <v>1400000</v>
      </c>
      <c r="H42" s="102">
        <f t="shared" si="12"/>
        <v>0</v>
      </c>
      <c r="I42" s="102">
        <f t="shared" si="12"/>
        <v>1060196</v>
      </c>
      <c r="J42" s="102">
        <f t="shared" si="12"/>
        <v>0</v>
      </c>
      <c r="K42" s="102">
        <f t="shared" si="12"/>
        <v>0</v>
      </c>
      <c r="L42" s="102">
        <f t="shared" si="12"/>
        <v>1244600</v>
      </c>
      <c r="M42" s="102">
        <f t="shared" si="12"/>
        <v>1800000</v>
      </c>
      <c r="N42" s="102">
        <f t="shared" si="12"/>
        <v>0</v>
      </c>
      <c r="O42" s="102">
        <f t="shared" si="12"/>
        <v>820000</v>
      </c>
      <c r="P42" s="102">
        <f t="shared" si="12"/>
        <v>0</v>
      </c>
      <c r="Q42" s="102">
        <f t="shared" si="12"/>
        <v>0</v>
      </c>
      <c r="R42" s="102">
        <f t="shared" si="12"/>
        <v>0</v>
      </c>
      <c r="S42" s="102">
        <f t="shared" si="12"/>
        <v>1000000</v>
      </c>
      <c r="T42" s="102">
        <f t="shared" si="12"/>
        <v>1000000</v>
      </c>
      <c r="U42" s="102">
        <f t="shared" si="12"/>
        <v>0</v>
      </c>
      <c r="V42" s="102">
        <f t="shared" si="12"/>
        <v>0</v>
      </c>
      <c r="W42" s="102">
        <f t="shared" si="12"/>
        <v>0</v>
      </c>
      <c r="X42" s="102">
        <f t="shared" si="12"/>
        <v>0</v>
      </c>
      <c r="Y42" s="102">
        <f t="shared" si="12"/>
        <v>338583</v>
      </c>
      <c r="Z42" s="102">
        <f t="shared" si="12"/>
        <v>7360000</v>
      </c>
      <c r="AA42" s="102">
        <f t="shared" si="12"/>
        <v>0</v>
      </c>
      <c r="AB42" s="102">
        <f t="shared" si="12"/>
        <v>0</v>
      </c>
      <c r="AC42" s="102">
        <f t="shared" si="12"/>
        <v>0</v>
      </c>
      <c r="AD42" s="102">
        <f t="shared" si="12"/>
        <v>0</v>
      </c>
      <c r="AE42" s="102">
        <f t="shared" si="12"/>
        <v>0</v>
      </c>
      <c r="AF42" s="102">
        <f t="shared" si="12"/>
        <v>0</v>
      </c>
      <c r="AG42" s="102">
        <f t="shared" si="12"/>
        <v>0</v>
      </c>
      <c r="AH42" s="102">
        <f t="shared" si="12"/>
        <v>0</v>
      </c>
      <c r="AI42" s="102">
        <f t="shared" si="12"/>
        <v>0</v>
      </c>
      <c r="AJ42" s="102">
        <f t="shared" si="12"/>
        <v>5926000</v>
      </c>
      <c r="AK42" s="102">
        <f t="shared" si="12"/>
        <v>0</v>
      </c>
      <c r="AL42" s="102">
        <f t="shared" si="12"/>
        <v>0</v>
      </c>
      <c r="AM42" s="102">
        <f t="shared" si="12"/>
        <v>0</v>
      </c>
      <c r="AN42" s="102">
        <f t="shared" si="12"/>
        <v>0</v>
      </c>
      <c r="AO42" s="102">
        <f t="shared" si="12"/>
        <v>28320000</v>
      </c>
      <c r="AP42" s="102">
        <f t="shared" si="12"/>
        <v>0</v>
      </c>
      <c r="AQ42" s="102">
        <f t="shared" si="12"/>
        <v>0</v>
      </c>
      <c r="AR42" s="102">
        <f t="shared" si="12"/>
        <v>0</v>
      </c>
      <c r="AS42" s="102">
        <f t="shared" si="12"/>
        <v>0</v>
      </c>
      <c r="AT42" s="102">
        <f t="shared" si="12"/>
        <v>0</v>
      </c>
      <c r="AU42" s="102">
        <f t="shared" si="12"/>
        <v>4160576</v>
      </c>
      <c r="AV42" s="102">
        <f t="shared" si="12"/>
        <v>0</v>
      </c>
      <c r="AW42" s="102">
        <f t="shared" si="12"/>
        <v>0</v>
      </c>
      <c r="AX42" s="102">
        <f t="shared" si="12"/>
        <v>0</v>
      </c>
      <c r="AY42" s="102">
        <f t="shared" si="12"/>
        <v>0</v>
      </c>
      <c r="AZ42" s="102">
        <f t="shared" si="12"/>
        <v>0</v>
      </c>
      <c r="BA42" s="101">
        <f t="shared" si="0"/>
        <v>96889955</v>
      </c>
      <c r="BB42" s="102">
        <f t="shared" si="12"/>
        <v>0</v>
      </c>
      <c r="BC42" s="102">
        <f t="shared" si="12"/>
        <v>0</v>
      </c>
      <c r="BD42" s="102">
        <f t="shared" si="12"/>
        <v>0</v>
      </c>
      <c r="BE42" s="102">
        <f t="shared" si="12"/>
        <v>0</v>
      </c>
      <c r="BF42" s="102">
        <f t="shared" si="12"/>
        <v>0</v>
      </c>
      <c r="BG42" s="102">
        <f t="shared" si="12"/>
        <v>1000000</v>
      </c>
      <c r="BH42" s="102">
        <f t="shared" si="12"/>
        <v>5231130</v>
      </c>
      <c r="BI42" s="102">
        <f t="shared" si="12"/>
        <v>0</v>
      </c>
      <c r="BJ42" s="102">
        <f t="shared" si="12"/>
        <v>0</v>
      </c>
      <c r="BK42" s="102">
        <f t="shared" si="12"/>
        <v>0</v>
      </c>
      <c r="BL42" s="102">
        <f t="shared" si="12"/>
        <v>0</v>
      </c>
      <c r="BM42" s="102">
        <f t="shared" si="12"/>
        <v>0</v>
      </c>
      <c r="BN42" s="102">
        <f t="shared" si="12"/>
        <v>0</v>
      </c>
      <c r="BO42" s="102">
        <f aca="true" t="shared" si="13" ref="BO42:BV42">SUM(BO35:BO41)</f>
        <v>0</v>
      </c>
      <c r="BP42" s="102">
        <f t="shared" si="13"/>
        <v>0</v>
      </c>
      <c r="BQ42" s="102">
        <f t="shared" si="13"/>
        <v>0</v>
      </c>
      <c r="BR42" s="102">
        <f t="shared" si="13"/>
        <v>800000</v>
      </c>
      <c r="BS42" s="102">
        <f t="shared" si="13"/>
        <v>0</v>
      </c>
      <c r="BT42" s="102">
        <f t="shared" si="13"/>
        <v>0</v>
      </c>
      <c r="BU42" s="102">
        <f t="shared" si="13"/>
        <v>0</v>
      </c>
      <c r="BV42" s="102">
        <f t="shared" si="13"/>
        <v>0</v>
      </c>
      <c r="BW42" s="105">
        <f t="shared" si="1"/>
        <v>103921085</v>
      </c>
    </row>
    <row r="43" spans="1:75" ht="15">
      <c r="A43" s="124" t="s">
        <v>72</v>
      </c>
      <c r="B43" s="168" t="s">
        <v>73</v>
      </c>
      <c r="C43" s="102">
        <v>10000</v>
      </c>
      <c r="D43" s="93"/>
      <c r="E43" s="102"/>
      <c r="F43" s="93"/>
      <c r="G43" s="93">
        <v>700000</v>
      </c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102">
        <v>150000</v>
      </c>
      <c r="AA43" s="93"/>
      <c r="AB43" s="93"/>
      <c r="AC43" s="93"/>
      <c r="AD43" s="93"/>
      <c r="AE43" s="93"/>
      <c r="AF43" s="93"/>
      <c r="AG43" s="93"/>
      <c r="AH43" s="93"/>
      <c r="AI43" s="93"/>
      <c r="AJ43" s="102"/>
      <c r="AK43" s="93"/>
      <c r="AL43" s="93"/>
      <c r="AM43" s="93"/>
      <c r="AN43" s="93"/>
      <c r="AO43" s="93"/>
      <c r="AP43" s="93"/>
      <c r="AQ43" s="102"/>
      <c r="AR43" s="93"/>
      <c r="AS43" s="93"/>
      <c r="AT43" s="93"/>
      <c r="AU43" s="102"/>
      <c r="AV43" s="93"/>
      <c r="AW43" s="93"/>
      <c r="AX43" s="93"/>
      <c r="AY43" s="93"/>
      <c r="AZ43" s="93"/>
      <c r="BA43" s="101">
        <f t="shared" si="0"/>
        <v>860000</v>
      </c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>
        <f t="shared" si="1"/>
        <v>860000</v>
      </c>
    </row>
    <row r="44" spans="1:75" ht="15">
      <c r="A44" s="124" t="s">
        <v>74</v>
      </c>
      <c r="B44" s="168" t="s">
        <v>75</v>
      </c>
      <c r="C44" s="102"/>
      <c r="D44" s="93"/>
      <c r="E44" s="102">
        <v>3000000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102"/>
      <c r="AA44" s="93"/>
      <c r="AB44" s="93"/>
      <c r="AC44" s="93"/>
      <c r="AD44" s="93"/>
      <c r="AE44" s="93"/>
      <c r="AF44" s="93"/>
      <c r="AG44" s="93"/>
      <c r="AH44" s="93"/>
      <c r="AI44" s="93"/>
      <c r="AJ44" s="102"/>
      <c r="AK44" s="93"/>
      <c r="AL44" s="93"/>
      <c r="AM44" s="93"/>
      <c r="AN44" s="93"/>
      <c r="AO44" s="93"/>
      <c r="AP44" s="93"/>
      <c r="AQ44" s="102"/>
      <c r="AR44" s="93"/>
      <c r="AS44" s="93"/>
      <c r="AT44" s="93"/>
      <c r="AU44" s="102"/>
      <c r="AV44" s="93"/>
      <c r="AW44" s="93"/>
      <c r="AX44" s="93"/>
      <c r="AY44" s="93"/>
      <c r="AZ44" s="93"/>
      <c r="BA44" s="101">
        <f t="shared" si="0"/>
        <v>3000000</v>
      </c>
      <c r="BB44" s="105"/>
      <c r="BC44" s="105"/>
      <c r="BD44" s="105"/>
      <c r="BE44" s="105"/>
      <c r="BF44" s="105"/>
      <c r="BG44" s="105">
        <v>-1000000</v>
      </c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>
        <f t="shared" si="1"/>
        <v>2000000</v>
      </c>
    </row>
    <row r="45" spans="1:75" ht="15">
      <c r="A45" s="172" t="s">
        <v>309</v>
      </c>
      <c r="B45" s="171" t="s">
        <v>76</v>
      </c>
      <c r="C45" s="102">
        <f aca="true" t="shared" si="14" ref="C45:BN45">SUM(C43:C44)</f>
        <v>10000</v>
      </c>
      <c r="D45" s="102">
        <f t="shared" si="14"/>
        <v>0</v>
      </c>
      <c r="E45" s="102">
        <f t="shared" si="14"/>
        <v>3000000</v>
      </c>
      <c r="F45" s="102">
        <f t="shared" si="14"/>
        <v>0</v>
      </c>
      <c r="G45" s="102">
        <f t="shared" si="14"/>
        <v>700000</v>
      </c>
      <c r="H45" s="102">
        <f t="shared" si="14"/>
        <v>0</v>
      </c>
      <c r="I45" s="102">
        <f t="shared" si="14"/>
        <v>0</v>
      </c>
      <c r="J45" s="102">
        <f t="shared" si="14"/>
        <v>0</v>
      </c>
      <c r="K45" s="102">
        <f t="shared" si="14"/>
        <v>0</v>
      </c>
      <c r="L45" s="102">
        <f t="shared" si="14"/>
        <v>0</v>
      </c>
      <c r="M45" s="102">
        <f t="shared" si="14"/>
        <v>0</v>
      </c>
      <c r="N45" s="102">
        <f t="shared" si="14"/>
        <v>0</v>
      </c>
      <c r="O45" s="102">
        <f t="shared" si="14"/>
        <v>0</v>
      </c>
      <c r="P45" s="102">
        <f t="shared" si="14"/>
        <v>0</v>
      </c>
      <c r="Q45" s="102">
        <f t="shared" si="14"/>
        <v>0</v>
      </c>
      <c r="R45" s="102">
        <f t="shared" si="14"/>
        <v>0</v>
      </c>
      <c r="S45" s="102">
        <f t="shared" si="14"/>
        <v>0</v>
      </c>
      <c r="T45" s="102">
        <f t="shared" si="14"/>
        <v>0</v>
      </c>
      <c r="U45" s="102">
        <f t="shared" si="14"/>
        <v>0</v>
      </c>
      <c r="V45" s="102">
        <f t="shared" si="14"/>
        <v>0</v>
      </c>
      <c r="W45" s="102">
        <f t="shared" si="14"/>
        <v>0</v>
      </c>
      <c r="X45" s="102">
        <f t="shared" si="14"/>
        <v>0</v>
      </c>
      <c r="Y45" s="102">
        <f t="shared" si="14"/>
        <v>0</v>
      </c>
      <c r="Z45" s="102">
        <f t="shared" si="14"/>
        <v>150000</v>
      </c>
      <c r="AA45" s="102">
        <f t="shared" si="14"/>
        <v>0</v>
      </c>
      <c r="AB45" s="102">
        <f t="shared" si="14"/>
        <v>0</v>
      </c>
      <c r="AC45" s="102">
        <f t="shared" si="14"/>
        <v>0</v>
      </c>
      <c r="AD45" s="102">
        <f t="shared" si="14"/>
        <v>0</v>
      </c>
      <c r="AE45" s="102">
        <f t="shared" si="14"/>
        <v>0</v>
      </c>
      <c r="AF45" s="102">
        <f t="shared" si="14"/>
        <v>0</v>
      </c>
      <c r="AG45" s="102">
        <f t="shared" si="14"/>
        <v>0</v>
      </c>
      <c r="AH45" s="102">
        <f t="shared" si="14"/>
        <v>0</v>
      </c>
      <c r="AI45" s="102">
        <f t="shared" si="14"/>
        <v>0</v>
      </c>
      <c r="AJ45" s="102">
        <f t="shared" si="14"/>
        <v>0</v>
      </c>
      <c r="AK45" s="102">
        <f t="shared" si="14"/>
        <v>0</v>
      </c>
      <c r="AL45" s="102">
        <f t="shared" si="14"/>
        <v>0</v>
      </c>
      <c r="AM45" s="102">
        <f t="shared" si="14"/>
        <v>0</v>
      </c>
      <c r="AN45" s="102">
        <f t="shared" si="14"/>
        <v>0</v>
      </c>
      <c r="AO45" s="102">
        <f t="shared" si="14"/>
        <v>0</v>
      </c>
      <c r="AP45" s="102">
        <f t="shared" si="14"/>
        <v>0</v>
      </c>
      <c r="AQ45" s="102">
        <f t="shared" si="14"/>
        <v>0</v>
      </c>
      <c r="AR45" s="102">
        <f t="shared" si="14"/>
        <v>0</v>
      </c>
      <c r="AS45" s="102">
        <f t="shared" si="14"/>
        <v>0</v>
      </c>
      <c r="AT45" s="102">
        <f t="shared" si="14"/>
        <v>0</v>
      </c>
      <c r="AU45" s="102">
        <f t="shared" si="14"/>
        <v>0</v>
      </c>
      <c r="AV45" s="102">
        <f t="shared" si="14"/>
        <v>0</v>
      </c>
      <c r="AW45" s="102">
        <f t="shared" si="14"/>
        <v>0</v>
      </c>
      <c r="AX45" s="102">
        <f t="shared" si="14"/>
        <v>0</v>
      </c>
      <c r="AY45" s="102">
        <f t="shared" si="14"/>
        <v>0</v>
      </c>
      <c r="AZ45" s="102">
        <f t="shared" si="14"/>
        <v>0</v>
      </c>
      <c r="BA45" s="101">
        <f t="shared" si="0"/>
        <v>3860000</v>
      </c>
      <c r="BB45" s="102">
        <f t="shared" si="14"/>
        <v>0</v>
      </c>
      <c r="BC45" s="102">
        <f t="shared" si="14"/>
        <v>0</v>
      </c>
      <c r="BD45" s="102">
        <f t="shared" si="14"/>
        <v>0</v>
      </c>
      <c r="BE45" s="102">
        <f t="shared" si="14"/>
        <v>0</v>
      </c>
      <c r="BF45" s="102">
        <f t="shared" si="14"/>
        <v>0</v>
      </c>
      <c r="BG45" s="102">
        <f t="shared" si="14"/>
        <v>-1000000</v>
      </c>
      <c r="BH45" s="102">
        <f t="shared" si="14"/>
        <v>0</v>
      </c>
      <c r="BI45" s="102">
        <f t="shared" si="14"/>
        <v>0</v>
      </c>
      <c r="BJ45" s="102">
        <f t="shared" si="14"/>
        <v>0</v>
      </c>
      <c r="BK45" s="102">
        <f t="shared" si="14"/>
        <v>0</v>
      </c>
      <c r="BL45" s="102">
        <f t="shared" si="14"/>
        <v>0</v>
      </c>
      <c r="BM45" s="102">
        <f t="shared" si="14"/>
        <v>0</v>
      </c>
      <c r="BN45" s="102">
        <f t="shared" si="14"/>
        <v>0</v>
      </c>
      <c r="BO45" s="102">
        <f aca="true" t="shared" si="15" ref="BO45:BV45">SUM(BO43:BO44)</f>
        <v>0</v>
      </c>
      <c r="BP45" s="102">
        <f t="shared" si="15"/>
        <v>0</v>
      </c>
      <c r="BQ45" s="102">
        <f t="shared" si="15"/>
        <v>0</v>
      </c>
      <c r="BR45" s="102">
        <f t="shared" si="15"/>
        <v>0</v>
      </c>
      <c r="BS45" s="102">
        <f t="shared" si="15"/>
        <v>0</v>
      </c>
      <c r="BT45" s="102">
        <f t="shared" si="15"/>
        <v>0</v>
      </c>
      <c r="BU45" s="102">
        <f t="shared" si="15"/>
        <v>0</v>
      </c>
      <c r="BV45" s="102">
        <f t="shared" si="15"/>
        <v>0</v>
      </c>
      <c r="BW45" s="105">
        <f t="shared" si="1"/>
        <v>2860000</v>
      </c>
    </row>
    <row r="46" spans="1:75" ht="15">
      <c r="A46" s="124" t="s">
        <v>77</v>
      </c>
      <c r="B46" s="168" t="s">
        <v>78</v>
      </c>
      <c r="C46" s="102">
        <v>695250</v>
      </c>
      <c r="D46" s="93"/>
      <c r="E46" s="102">
        <v>10373602</v>
      </c>
      <c r="F46" s="93"/>
      <c r="G46" s="93">
        <v>378000</v>
      </c>
      <c r="H46" s="93"/>
      <c r="I46" s="93"/>
      <c r="J46" s="93"/>
      <c r="K46" s="93"/>
      <c r="L46" s="93">
        <v>336042</v>
      </c>
      <c r="M46" s="93">
        <v>486000</v>
      </c>
      <c r="N46" s="93"/>
      <c r="O46" s="93">
        <v>221400</v>
      </c>
      <c r="P46" s="93"/>
      <c r="Q46" s="93"/>
      <c r="R46" s="93"/>
      <c r="S46" s="93"/>
      <c r="T46" s="93"/>
      <c r="U46" s="93"/>
      <c r="V46" s="93"/>
      <c r="W46" s="93"/>
      <c r="X46" s="93"/>
      <c r="Y46" s="93">
        <v>91417</v>
      </c>
      <c r="Z46" s="102">
        <v>6887700</v>
      </c>
      <c r="AA46" s="93"/>
      <c r="AB46" s="93"/>
      <c r="AC46" s="93"/>
      <c r="AD46" s="93"/>
      <c r="AE46" s="93"/>
      <c r="AF46" s="93"/>
      <c r="AG46" s="93"/>
      <c r="AH46" s="93"/>
      <c r="AI46" s="93"/>
      <c r="AJ46" s="102">
        <v>6951930</v>
      </c>
      <c r="AK46" s="93"/>
      <c r="AL46" s="93"/>
      <c r="AM46" s="93"/>
      <c r="AN46" s="93">
        <v>-600000</v>
      </c>
      <c r="AO46" s="93">
        <v>7646400</v>
      </c>
      <c r="AP46" s="93"/>
      <c r="AQ46" s="102">
        <v>8100</v>
      </c>
      <c r="AR46" s="93"/>
      <c r="AS46" s="93"/>
      <c r="AT46" s="93"/>
      <c r="AU46" s="102">
        <v>1123356</v>
      </c>
      <c r="AV46" s="93"/>
      <c r="AW46" s="93"/>
      <c r="AX46" s="93"/>
      <c r="AY46" s="93"/>
      <c r="AZ46" s="93"/>
      <c r="BA46" s="101">
        <f t="shared" si="0"/>
        <v>34599197</v>
      </c>
      <c r="BB46" s="105"/>
      <c r="BC46" s="105"/>
      <c r="BD46" s="105"/>
      <c r="BE46" s="105"/>
      <c r="BF46" s="105"/>
      <c r="BG46" s="105"/>
      <c r="BH46" s="105"/>
      <c r="BI46" s="105">
        <v>-3865000</v>
      </c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>
        <f t="shared" si="1"/>
        <v>30734197</v>
      </c>
    </row>
    <row r="47" spans="1:75" ht="15">
      <c r="A47" s="124" t="s">
        <v>79</v>
      </c>
      <c r="B47" s="168" t="s">
        <v>80</v>
      </c>
      <c r="C47" s="102"/>
      <c r="D47" s="93"/>
      <c r="E47" s="102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>
        <v>600000</v>
      </c>
      <c r="V47" s="93"/>
      <c r="W47" s="93"/>
      <c r="X47" s="93"/>
      <c r="Y47" s="93"/>
      <c r="Z47" s="102"/>
      <c r="AA47" s="93"/>
      <c r="AB47" s="93"/>
      <c r="AC47" s="93"/>
      <c r="AD47" s="93"/>
      <c r="AE47" s="93"/>
      <c r="AF47" s="93"/>
      <c r="AG47" s="93"/>
      <c r="AH47" s="93"/>
      <c r="AI47" s="93"/>
      <c r="AJ47" s="102"/>
      <c r="AK47" s="93"/>
      <c r="AL47" s="93"/>
      <c r="AM47" s="93"/>
      <c r="AN47" s="93"/>
      <c r="AO47" s="93"/>
      <c r="AP47" s="93"/>
      <c r="AQ47" s="102"/>
      <c r="AR47" s="93"/>
      <c r="AS47" s="93"/>
      <c r="AT47" s="93"/>
      <c r="AU47" s="102"/>
      <c r="AV47" s="93"/>
      <c r="AW47" s="93"/>
      <c r="AX47" s="93"/>
      <c r="AY47" s="93"/>
      <c r="AZ47" s="93"/>
      <c r="BA47" s="101">
        <f t="shared" si="0"/>
        <v>600000</v>
      </c>
      <c r="BB47" s="105"/>
      <c r="BC47" s="105"/>
      <c r="BD47" s="105"/>
      <c r="BE47" s="105"/>
      <c r="BF47" s="105"/>
      <c r="BG47" s="105"/>
      <c r="BH47" s="105"/>
      <c r="BI47" s="105">
        <v>4000000</v>
      </c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>
        <f t="shared" si="1"/>
        <v>4600000</v>
      </c>
    </row>
    <row r="48" spans="1:75" ht="15">
      <c r="A48" s="124" t="s">
        <v>367</v>
      </c>
      <c r="B48" s="168" t="s">
        <v>81</v>
      </c>
      <c r="C48" s="102"/>
      <c r="D48" s="93"/>
      <c r="E48" s="102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>
        <v>100000</v>
      </c>
      <c r="W48" s="93"/>
      <c r="X48" s="93"/>
      <c r="Y48" s="93"/>
      <c r="Z48" s="102"/>
      <c r="AA48" s="93"/>
      <c r="AB48" s="93"/>
      <c r="AC48" s="93"/>
      <c r="AD48" s="93"/>
      <c r="AE48" s="93"/>
      <c r="AF48" s="93"/>
      <c r="AG48" s="93"/>
      <c r="AH48" s="93"/>
      <c r="AI48" s="93"/>
      <c r="AJ48" s="102"/>
      <c r="AK48" s="93"/>
      <c r="AL48" s="93"/>
      <c r="AM48" s="93"/>
      <c r="AN48" s="93"/>
      <c r="AO48" s="93"/>
      <c r="AP48" s="93"/>
      <c r="AQ48" s="102"/>
      <c r="AR48" s="93"/>
      <c r="AS48" s="93"/>
      <c r="AT48" s="93"/>
      <c r="AU48" s="102"/>
      <c r="AV48" s="93"/>
      <c r="AW48" s="93"/>
      <c r="AX48" s="93"/>
      <c r="AY48" s="93"/>
      <c r="AZ48" s="93"/>
      <c r="BA48" s="101">
        <f t="shared" si="0"/>
        <v>100000</v>
      </c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>
        <f t="shared" si="1"/>
        <v>100000</v>
      </c>
    </row>
    <row r="49" spans="1:75" ht="15">
      <c r="A49" s="124" t="s">
        <v>368</v>
      </c>
      <c r="B49" s="168" t="s">
        <v>82</v>
      </c>
      <c r="C49" s="102"/>
      <c r="D49" s="93"/>
      <c r="E49" s="102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102"/>
      <c r="AA49" s="93"/>
      <c r="AB49" s="93"/>
      <c r="AC49" s="93"/>
      <c r="AD49" s="93"/>
      <c r="AE49" s="93"/>
      <c r="AF49" s="93"/>
      <c r="AG49" s="93"/>
      <c r="AH49" s="93"/>
      <c r="AI49" s="93"/>
      <c r="AJ49" s="102"/>
      <c r="AK49" s="93"/>
      <c r="AL49" s="93"/>
      <c r="AM49" s="93"/>
      <c r="AN49" s="93"/>
      <c r="AO49" s="93"/>
      <c r="AP49" s="93"/>
      <c r="AQ49" s="102"/>
      <c r="AR49" s="93"/>
      <c r="AS49" s="93"/>
      <c r="AT49" s="93"/>
      <c r="AU49" s="102"/>
      <c r="AV49" s="93"/>
      <c r="AW49" s="93"/>
      <c r="AX49" s="93"/>
      <c r="AY49" s="93"/>
      <c r="AZ49" s="93"/>
      <c r="BA49" s="101">
        <f t="shared" si="0"/>
        <v>0</v>
      </c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>
        <f t="shared" si="1"/>
        <v>0</v>
      </c>
    </row>
    <row r="50" spans="1:75" ht="15">
      <c r="A50" s="124" t="s">
        <v>83</v>
      </c>
      <c r="B50" s="168" t="s">
        <v>84</v>
      </c>
      <c r="C50" s="102"/>
      <c r="D50" s="93"/>
      <c r="E50" s="102">
        <v>6250749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>
        <v>105000</v>
      </c>
      <c r="Q50" s="93"/>
      <c r="R50" s="93"/>
      <c r="S50" s="93"/>
      <c r="T50" s="93"/>
      <c r="U50" s="93"/>
      <c r="V50" s="93"/>
      <c r="W50" s="93"/>
      <c r="X50" s="93"/>
      <c r="Y50" s="93"/>
      <c r="Z50" s="102">
        <v>20000000</v>
      </c>
      <c r="AA50" s="93"/>
      <c r="AB50" s="93"/>
      <c r="AC50" s="93">
        <v>68000</v>
      </c>
      <c r="AD50" s="93">
        <v>30000</v>
      </c>
      <c r="AE50" s="93"/>
      <c r="AF50" s="93"/>
      <c r="AG50" s="93"/>
      <c r="AH50" s="93">
        <v>-100000</v>
      </c>
      <c r="AI50" s="93"/>
      <c r="AJ50" s="102"/>
      <c r="AK50" s="93"/>
      <c r="AL50" s="93"/>
      <c r="AM50" s="93"/>
      <c r="AN50" s="93"/>
      <c r="AO50" s="93"/>
      <c r="AP50" s="93"/>
      <c r="AQ50" s="102"/>
      <c r="AR50" s="93"/>
      <c r="AS50" s="93"/>
      <c r="AT50" s="93"/>
      <c r="AU50" s="102"/>
      <c r="AV50" s="93"/>
      <c r="AW50" s="93"/>
      <c r="AX50" s="93"/>
      <c r="AY50" s="93"/>
      <c r="AZ50" s="93"/>
      <c r="BA50" s="101">
        <f t="shared" si="0"/>
        <v>26353749</v>
      </c>
      <c r="BB50" s="105"/>
      <c r="BC50" s="105"/>
      <c r="BD50" s="105"/>
      <c r="BE50" s="105"/>
      <c r="BF50" s="105"/>
      <c r="BG50" s="105"/>
      <c r="BH50" s="105"/>
      <c r="BI50" s="105"/>
      <c r="BJ50" s="105">
        <v>-20000000</v>
      </c>
      <c r="BK50" s="105">
        <v>-548000</v>
      </c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>
        <f t="shared" si="1"/>
        <v>5805749</v>
      </c>
    </row>
    <row r="51" spans="1:75" ht="15">
      <c r="A51" s="172" t="s">
        <v>310</v>
      </c>
      <c r="B51" s="171" t="s">
        <v>85</v>
      </c>
      <c r="C51" s="102">
        <f aca="true" t="shared" si="16" ref="C51:BN51">SUM(C46:C50)</f>
        <v>695250</v>
      </c>
      <c r="D51" s="93">
        <f t="shared" si="16"/>
        <v>0</v>
      </c>
      <c r="E51" s="102">
        <f t="shared" si="16"/>
        <v>16624351</v>
      </c>
      <c r="F51" s="93">
        <f t="shared" si="16"/>
        <v>0</v>
      </c>
      <c r="G51" s="93">
        <f t="shared" si="16"/>
        <v>378000</v>
      </c>
      <c r="H51" s="93">
        <f t="shared" si="16"/>
        <v>0</v>
      </c>
      <c r="I51" s="93">
        <f t="shared" si="16"/>
        <v>0</v>
      </c>
      <c r="J51" s="93">
        <f t="shared" si="16"/>
        <v>0</v>
      </c>
      <c r="K51" s="93">
        <f t="shared" si="16"/>
        <v>0</v>
      </c>
      <c r="L51" s="93">
        <f t="shared" si="16"/>
        <v>336042</v>
      </c>
      <c r="M51" s="93">
        <f t="shared" si="16"/>
        <v>486000</v>
      </c>
      <c r="N51" s="93">
        <f t="shared" si="16"/>
        <v>0</v>
      </c>
      <c r="O51" s="93">
        <f t="shared" si="16"/>
        <v>221400</v>
      </c>
      <c r="P51" s="93">
        <f t="shared" si="16"/>
        <v>105000</v>
      </c>
      <c r="Q51" s="93">
        <f t="shared" si="16"/>
        <v>0</v>
      </c>
      <c r="R51" s="93">
        <f t="shared" si="16"/>
        <v>0</v>
      </c>
      <c r="S51" s="93">
        <f t="shared" si="16"/>
        <v>0</v>
      </c>
      <c r="T51" s="93">
        <f t="shared" si="16"/>
        <v>0</v>
      </c>
      <c r="U51" s="93">
        <f t="shared" si="16"/>
        <v>600000</v>
      </c>
      <c r="V51" s="93">
        <f t="shared" si="16"/>
        <v>100000</v>
      </c>
      <c r="W51" s="93">
        <f t="shared" si="16"/>
        <v>0</v>
      </c>
      <c r="X51" s="93">
        <f t="shared" si="16"/>
        <v>0</v>
      </c>
      <c r="Y51" s="93">
        <f t="shared" si="16"/>
        <v>91417</v>
      </c>
      <c r="Z51" s="93">
        <f t="shared" si="16"/>
        <v>26887700</v>
      </c>
      <c r="AA51" s="93">
        <f t="shared" si="16"/>
        <v>0</v>
      </c>
      <c r="AB51" s="93">
        <f t="shared" si="16"/>
        <v>0</v>
      </c>
      <c r="AC51" s="93">
        <f t="shared" si="16"/>
        <v>68000</v>
      </c>
      <c r="AD51" s="93">
        <f t="shared" si="16"/>
        <v>30000</v>
      </c>
      <c r="AE51" s="93">
        <f t="shared" si="16"/>
        <v>0</v>
      </c>
      <c r="AF51" s="93">
        <f t="shared" si="16"/>
        <v>0</v>
      </c>
      <c r="AG51" s="93">
        <f t="shared" si="16"/>
        <v>0</v>
      </c>
      <c r="AH51" s="93">
        <f t="shared" si="16"/>
        <v>-100000</v>
      </c>
      <c r="AI51" s="93">
        <f t="shared" si="16"/>
        <v>0</v>
      </c>
      <c r="AJ51" s="93">
        <f t="shared" si="16"/>
        <v>6951930</v>
      </c>
      <c r="AK51" s="93">
        <f t="shared" si="16"/>
        <v>0</v>
      </c>
      <c r="AL51" s="93">
        <f t="shared" si="16"/>
        <v>0</v>
      </c>
      <c r="AM51" s="93">
        <f t="shared" si="16"/>
        <v>0</v>
      </c>
      <c r="AN51" s="93">
        <f t="shared" si="16"/>
        <v>-600000</v>
      </c>
      <c r="AO51" s="93">
        <f t="shared" si="16"/>
        <v>7646400</v>
      </c>
      <c r="AP51" s="93">
        <f t="shared" si="16"/>
        <v>0</v>
      </c>
      <c r="AQ51" s="93">
        <f t="shared" si="16"/>
        <v>8100</v>
      </c>
      <c r="AR51" s="93">
        <f t="shared" si="16"/>
        <v>0</v>
      </c>
      <c r="AS51" s="93">
        <f t="shared" si="16"/>
        <v>0</v>
      </c>
      <c r="AT51" s="93">
        <f t="shared" si="16"/>
        <v>0</v>
      </c>
      <c r="AU51" s="93">
        <f t="shared" si="16"/>
        <v>1123356</v>
      </c>
      <c r="AV51" s="93">
        <f t="shared" si="16"/>
        <v>0</v>
      </c>
      <c r="AW51" s="93">
        <f t="shared" si="16"/>
        <v>0</v>
      </c>
      <c r="AX51" s="93">
        <f t="shared" si="16"/>
        <v>0</v>
      </c>
      <c r="AY51" s="93">
        <f t="shared" si="16"/>
        <v>0</v>
      </c>
      <c r="AZ51" s="93">
        <f t="shared" si="16"/>
        <v>0</v>
      </c>
      <c r="BA51" s="101">
        <f t="shared" si="0"/>
        <v>61652946</v>
      </c>
      <c r="BB51" s="93">
        <f t="shared" si="16"/>
        <v>0</v>
      </c>
      <c r="BC51" s="93">
        <f t="shared" si="16"/>
        <v>0</v>
      </c>
      <c r="BD51" s="93">
        <f t="shared" si="16"/>
        <v>0</v>
      </c>
      <c r="BE51" s="93">
        <f t="shared" si="16"/>
        <v>0</v>
      </c>
      <c r="BF51" s="93">
        <f t="shared" si="16"/>
        <v>0</v>
      </c>
      <c r="BG51" s="93">
        <f t="shared" si="16"/>
        <v>0</v>
      </c>
      <c r="BH51" s="93">
        <f t="shared" si="16"/>
        <v>0</v>
      </c>
      <c r="BI51" s="93">
        <f t="shared" si="16"/>
        <v>135000</v>
      </c>
      <c r="BJ51" s="93">
        <f t="shared" si="16"/>
        <v>-20000000</v>
      </c>
      <c r="BK51" s="93">
        <f t="shared" si="16"/>
        <v>-548000</v>
      </c>
      <c r="BL51" s="93">
        <f t="shared" si="16"/>
        <v>0</v>
      </c>
      <c r="BM51" s="93">
        <f t="shared" si="16"/>
        <v>0</v>
      </c>
      <c r="BN51" s="93">
        <f t="shared" si="16"/>
        <v>0</v>
      </c>
      <c r="BO51" s="93">
        <f aca="true" t="shared" si="17" ref="BO51:BV51">SUM(BO46:BO50)</f>
        <v>0</v>
      </c>
      <c r="BP51" s="93">
        <f t="shared" si="17"/>
        <v>0</v>
      </c>
      <c r="BQ51" s="93">
        <f t="shared" si="17"/>
        <v>0</v>
      </c>
      <c r="BR51" s="93">
        <f t="shared" si="17"/>
        <v>0</v>
      </c>
      <c r="BS51" s="93">
        <f t="shared" si="17"/>
        <v>0</v>
      </c>
      <c r="BT51" s="93">
        <f t="shared" si="17"/>
        <v>0</v>
      </c>
      <c r="BU51" s="93">
        <f t="shared" si="17"/>
        <v>0</v>
      </c>
      <c r="BV51" s="93">
        <f t="shared" si="17"/>
        <v>0</v>
      </c>
      <c r="BW51" s="105">
        <f t="shared" si="1"/>
        <v>41239946</v>
      </c>
    </row>
    <row r="52" spans="1:75" ht="15">
      <c r="A52" s="175" t="s">
        <v>311</v>
      </c>
      <c r="B52" s="174" t="s">
        <v>86</v>
      </c>
      <c r="C52" s="102">
        <f aca="true" t="shared" si="18" ref="C52:BN52">C31+C34+C42+C45+C51</f>
        <v>3270250</v>
      </c>
      <c r="D52" s="102">
        <f t="shared" si="18"/>
        <v>0</v>
      </c>
      <c r="E52" s="102">
        <f t="shared" si="18"/>
        <v>59604351</v>
      </c>
      <c r="F52" s="102">
        <f t="shared" si="18"/>
        <v>0</v>
      </c>
      <c r="G52" s="102">
        <f t="shared" si="18"/>
        <v>2478000</v>
      </c>
      <c r="H52" s="102">
        <f t="shared" si="18"/>
        <v>0</v>
      </c>
      <c r="I52" s="102">
        <f t="shared" si="18"/>
        <v>1060196</v>
      </c>
      <c r="J52" s="102">
        <f t="shared" si="18"/>
        <v>0</v>
      </c>
      <c r="K52" s="102">
        <f t="shared" si="18"/>
        <v>0</v>
      </c>
      <c r="L52" s="102">
        <f t="shared" si="18"/>
        <v>1580642</v>
      </c>
      <c r="M52" s="102">
        <f t="shared" si="18"/>
        <v>2286000</v>
      </c>
      <c r="N52" s="102">
        <f t="shared" si="18"/>
        <v>0</v>
      </c>
      <c r="O52" s="102">
        <f t="shared" si="18"/>
        <v>1041400</v>
      </c>
      <c r="P52" s="102">
        <f t="shared" si="18"/>
        <v>105000</v>
      </c>
      <c r="Q52" s="102">
        <f t="shared" si="18"/>
        <v>910000</v>
      </c>
      <c r="R52" s="102">
        <f t="shared" si="18"/>
        <v>1000000</v>
      </c>
      <c r="S52" s="102">
        <f t="shared" si="18"/>
        <v>1000000</v>
      </c>
      <c r="T52" s="102">
        <f t="shared" si="18"/>
        <v>1000000</v>
      </c>
      <c r="U52" s="102">
        <f t="shared" si="18"/>
        <v>600000</v>
      </c>
      <c r="V52" s="102">
        <f t="shared" si="18"/>
        <v>100000</v>
      </c>
      <c r="W52" s="102">
        <f t="shared" si="18"/>
        <v>0</v>
      </c>
      <c r="X52" s="102">
        <f t="shared" si="18"/>
        <v>0</v>
      </c>
      <c r="Y52" s="102">
        <f t="shared" si="18"/>
        <v>430000</v>
      </c>
      <c r="Z52" s="102">
        <f t="shared" si="18"/>
        <v>34397700</v>
      </c>
      <c r="AA52" s="102">
        <f t="shared" si="18"/>
        <v>0</v>
      </c>
      <c r="AB52" s="102">
        <f t="shared" si="18"/>
        <v>0</v>
      </c>
      <c r="AC52" s="102">
        <f t="shared" si="18"/>
        <v>68000</v>
      </c>
      <c r="AD52" s="102">
        <f t="shared" si="18"/>
        <v>30000</v>
      </c>
      <c r="AE52" s="102">
        <f t="shared" si="18"/>
        <v>0</v>
      </c>
      <c r="AF52" s="102">
        <f t="shared" si="18"/>
        <v>0</v>
      </c>
      <c r="AG52" s="102">
        <f t="shared" si="18"/>
        <v>90000</v>
      </c>
      <c r="AH52" s="102">
        <f t="shared" si="18"/>
        <v>-100000</v>
      </c>
      <c r="AI52" s="102">
        <f t="shared" si="18"/>
        <v>0</v>
      </c>
      <c r="AJ52" s="102">
        <f t="shared" si="18"/>
        <v>33188358</v>
      </c>
      <c r="AK52" s="102">
        <f t="shared" si="18"/>
        <v>0</v>
      </c>
      <c r="AL52" s="102">
        <f t="shared" si="18"/>
        <v>0</v>
      </c>
      <c r="AM52" s="102">
        <f t="shared" si="18"/>
        <v>0</v>
      </c>
      <c r="AN52" s="102">
        <f t="shared" si="18"/>
        <v>-600000</v>
      </c>
      <c r="AO52" s="102">
        <f t="shared" si="18"/>
        <v>35966400</v>
      </c>
      <c r="AP52" s="102">
        <f t="shared" si="18"/>
        <v>0</v>
      </c>
      <c r="AQ52" s="102">
        <f t="shared" si="18"/>
        <v>38100</v>
      </c>
      <c r="AR52" s="102">
        <f t="shared" si="18"/>
        <v>0</v>
      </c>
      <c r="AS52" s="102">
        <f t="shared" si="18"/>
        <v>0</v>
      </c>
      <c r="AT52" s="102">
        <f t="shared" si="18"/>
        <v>0</v>
      </c>
      <c r="AU52" s="102">
        <f t="shared" si="18"/>
        <v>5283932</v>
      </c>
      <c r="AV52" s="102">
        <f t="shared" si="18"/>
        <v>0</v>
      </c>
      <c r="AW52" s="102">
        <f t="shared" si="18"/>
        <v>0</v>
      </c>
      <c r="AX52" s="102">
        <f t="shared" si="18"/>
        <v>0</v>
      </c>
      <c r="AY52" s="102">
        <f t="shared" si="18"/>
        <v>0</v>
      </c>
      <c r="AZ52" s="102">
        <f t="shared" si="18"/>
        <v>0</v>
      </c>
      <c r="BA52" s="101">
        <f t="shared" si="0"/>
        <v>184828329</v>
      </c>
      <c r="BB52" s="102">
        <f t="shared" si="18"/>
        <v>0</v>
      </c>
      <c r="BC52" s="102">
        <f t="shared" si="18"/>
        <v>0</v>
      </c>
      <c r="BD52" s="102">
        <f t="shared" si="18"/>
        <v>0</v>
      </c>
      <c r="BE52" s="102">
        <f t="shared" si="18"/>
        <v>0</v>
      </c>
      <c r="BF52" s="102">
        <f t="shared" si="18"/>
        <v>0</v>
      </c>
      <c r="BG52" s="102">
        <f t="shared" si="18"/>
        <v>0</v>
      </c>
      <c r="BH52" s="102">
        <f t="shared" si="18"/>
        <v>5231130</v>
      </c>
      <c r="BI52" s="102">
        <f t="shared" si="18"/>
        <v>135000</v>
      </c>
      <c r="BJ52" s="102">
        <f t="shared" si="18"/>
        <v>-20000000</v>
      </c>
      <c r="BK52" s="102">
        <f t="shared" si="18"/>
        <v>-548000</v>
      </c>
      <c r="BL52" s="102">
        <f t="shared" si="18"/>
        <v>0</v>
      </c>
      <c r="BM52" s="102">
        <f t="shared" si="18"/>
        <v>0</v>
      </c>
      <c r="BN52" s="102">
        <f t="shared" si="18"/>
        <v>0</v>
      </c>
      <c r="BO52" s="102">
        <f aca="true" t="shared" si="19" ref="BO52:BV52">BO31+BO34+BO42+BO45+BO51</f>
        <v>0</v>
      </c>
      <c r="BP52" s="102">
        <f t="shared" si="19"/>
        <v>0</v>
      </c>
      <c r="BQ52" s="102">
        <f t="shared" si="19"/>
        <v>0</v>
      </c>
      <c r="BR52" s="102">
        <f t="shared" si="19"/>
        <v>800000</v>
      </c>
      <c r="BS52" s="102">
        <f t="shared" si="19"/>
        <v>0</v>
      </c>
      <c r="BT52" s="102">
        <f t="shared" si="19"/>
        <v>0</v>
      </c>
      <c r="BU52" s="102">
        <f t="shared" si="19"/>
        <v>0</v>
      </c>
      <c r="BV52" s="102">
        <f t="shared" si="19"/>
        <v>0</v>
      </c>
      <c r="BW52" s="105">
        <f t="shared" si="1"/>
        <v>170446459</v>
      </c>
    </row>
    <row r="53" spans="1:75" ht="15">
      <c r="A53" s="177" t="s">
        <v>87</v>
      </c>
      <c r="B53" s="168" t="s">
        <v>88</v>
      </c>
      <c r="C53" s="102"/>
      <c r="D53" s="93"/>
      <c r="E53" s="102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102"/>
      <c r="AA53" s="93"/>
      <c r="AB53" s="93"/>
      <c r="AC53" s="93"/>
      <c r="AD53" s="93"/>
      <c r="AE53" s="93"/>
      <c r="AF53" s="93"/>
      <c r="AG53" s="93"/>
      <c r="AH53" s="93"/>
      <c r="AI53" s="93"/>
      <c r="AJ53" s="102"/>
      <c r="AK53" s="93"/>
      <c r="AL53" s="93"/>
      <c r="AM53" s="93"/>
      <c r="AN53" s="93"/>
      <c r="AO53" s="93"/>
      <c r="AP53" s="93"/>
      <c r="AQ53" s="102"/>
      <c r="AR53" s="93"/>
      <c r="AS53" s="93"/>
      <c r="AT53" s="93"/>
      <c r="AU53" s="102"/>
      <c r="AV53" s="93"/>
      <c r="AW53" s="93"/>
      <c r="AX53" s="93"/>
      <c r="AY53" s="93"/>
      <c r="AZ53" s="93"/>
      <c r="BA53" s="101">
        <f t="shared" si="0"/>
        <v>0</v>
      </c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>
        <f t="shared" si="1"/>
        <v>0</v>
      </c>
    </row>
    <row r="54" spans="1:75" ht="15">
      <c r="A54" s="177" t="s">
        <v>312</v>
      </c>
      <c r="B54" s="168" t="s">
        <v>89</v>
      </c>
      <c r="C54" s="102"/>
      <c r="D54" s="93"/>
      <c r="E54" s="102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102"/>
      <c r="AA54" s="93"/>
      <c r="AB54" s="93"/>
      <c r="AC54" s="93"/>
      <c r="AD54" s="93"/>
      <c r="AE54" s="93"/>
      <c r="AF54" s="93"/>
      <c r="AG54" s="93"/>
      <c r="AH54" s="93"/>
      <c r="AI54" s="93"/>
      <c r="AJ54" s="102"/>
      <c r="AK54" s="93"/>
      <c r="AL54" s="93"/>
      <c r="AM54" s="93"/>
      <c r="AN54" s="93"/>
      <c r="AO54" s="93"/>
      <c r="AP54" s="93"/>
      <c r="AQ54" s="102"/>
      <c r="AR54" s="93"/>
      <c r="AS54" s="93"/>
      <c r="AT54" s="93"/>
      <c r="AU54" s="102"/>
      <c r="AV54" s="93"/>
      <c r="AW54" s="93"/>
      <c r="AX54" s="93"/>
      <c r="AY54" s="93"/>
      <c r="AZ54" s="93"/>
      <c r="BA54" s="101">
        <f t="shared" si="0"/>
        <v>0</v>
      </c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>
        <f t="shared" si="1"/>
        <v>0</v>
      </c>
    </row>
    <row r="55" spans="1:75" ht="15">
      <c r="A55" s="178" t="s">
        <v>369</v>
      </c>
      <c r="B55" s="168" t="s">
        <v>90</v>
      </c>
      <c r="C55" s="102"/>
      <c r="D55" s="93"/>
      <c r="E55" s="102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102"/>
      <c r="AA55" s="93"/>
      <c r="AB55" s="93"/>
      <c r="AC55" s="93"/>
      <c r="AD55" s="93"/>
      <c r="AE55" s="93"/>
      <c r="AF55" s="93"/>
      <c r="AG55" s="93"/>
      <c r="AH55" s="93"/>
      <c r="AI55" s="93"/>
      <c r="AJ55" s="102"/>
      <c r="AK55" s="93"/>
      <c r="AL55" s="93"/>
      <c r="AM55" s="93"/>
      <c r="AN55" s="93"/>
      <c r="AO55" s="93"/>
      <c r="AP55" s="93"/>
      <c r="AQ55" s="102"/>
      <c r="AR55" s="93"/>
      <c r="AS55" s="93"/>
      <c r="AT55" s="93"/>
      <c r="AU55" s="102"/>
      <c r="AV55" s="93"/>
      <c r="AW55" s="93"/>
      <c r="AX55" s="93"/>
      <c r="AY55" s="93"/>
      <c r="AZ55" s="93"/>
      <c r="BA55" s="101">
        <f t="shared" si="0"/>
        <v>0</v>
      </c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>
        <f t="shared" si="1"/>
        <v>0</v>
      </c>
    </row>
    <row r="56" spans="1:75" ht="15">
      <c r="A56" s="178" t="s">
        <v>370</v>
      </c>
      <c r="B56" s="168" t="s">
        <v>91</v>
      </c>
      <c r="C56" s="102"/>
      <c r="D56" s="93"/>
      <c r="E56" s="102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102"/>
      <c r="AA56" s="93"/>
      <c r="AB56" s="93"/>
      <c r="AC56" s="93"/>
      <c r="AD56" s="93"/>
      <c r="AE56" s="93"/>
      <c r="AF56" s="93"/>
      <c r="AG56" s="93"/>
      <c r="AH56" s="93"/>
      <c r="AI56" s="93"/>
      <c r="AJ56" s="102"/>
      <c r="AK56" s="93"/>
      <c r="AL56" s="93"/>
      <c r="AM56" s="93"/>
      <c r="AN56" s="93"/>
      <c r="AO56" s="93"/>
      <c r="AP56" s="93"/>
      <c r="AQ56" s="102"/>
      <c r="AR56" s="93"/>
      <c r="AS56" s="93"/>
      <c r="AT56" s="93"/>
      <c r="AU56" s="102"/>
      <c r="AV56" s="93"/>
      <c r="AW56" s="93"/>
      <c r="AX56" s="93"/>
      <c r="AY56" s="93"/>
      <c r="AZ56" s="93"/>
      <c r="BA56" s="101">
        <f t="shared" si="0"/>
        <v>0</v>
      </c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>
        <f t="shared" si="1"/>
        <v>0</v>
      </c>
    </row>
    <row r="57" spans="1:75" ht="15">
      <c r="A57" s="178" t="s">
        <v>371</v>
      </c>
      <c r="B57" s="168" t="s">
        <v>92</v>
      </c>
      <c r="C57" s="102"/>
      <c r="D57" s="93"/>
      <c r="E57" s="102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102"/>
      <c r="AA57" s="93"/>
      <c r="AB57" s="93"/>
      <c r="AC57" s="93"/>
      <c r="AD57" s="93"/>
      <c r="AE57" s="93"/>
      <c r="AF57" s="93"/>
      <c r="AG57" s="93"/>
      <c r="AH57" s="93"/>
      <c r="AI57" s="93"/>
      <c r="AJ57" s="102"/>
      <c r="AK57" s="93"/>
      <c r="AL57" s="93"/>
      <c r="AM57" s="93"/>
      <c r="AN57" s="93"/>
      <c r="AO57" s="93"/>
      <c r="AP57" s="93"/>
      <c r="AQ57" s="102"/>
      <c r="AR57" s="93"/>
      <c r="AS57" s="93"/>
      <c r="AT57" s="93"/>
      <c r="AU57" s="102"/>
      <c r="AV57" s="93"/>
      <c r="AW57" s="93"/>
      <c r="AX57" s="93"/>
      <c r="AY57" s="93"/>
      <c r="AZ57" s="93"/>
      <c r="BA57" s="101">
        <f t="shared" si="0"/>
        <v>0</v>
      </c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>
        <f t="shared" si="1"/>
        <v>0</v>
      </c>
    </row>
    <row r="58" spans="1:75" ht="15">
      <c r="A58" s="177" t="s">
        <v>372</v>
      </c>
      <c r="B58" s="168" t="s">
        <v>93</v>
      </c>
      <c r="C58" s="102"/>
      <c r="D58" s="93"/>
      <c r="E58" s="102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102"/>
      <c r="AA58" s="93"/>
      <c r="AB58" s="93"/>
      <c r="AC58" s="93"/>
      <c r="AD58" s="93"/>
      <c r="AE58" s="93"/>
      <c r="AF58" s="93"/>
      <c r="AG58" s="93"/>
      <c r="AH58" s="93"/>
      <c r="AI58" s="93"/>
      <c r="AJ58" s="102"/>
      <c r="AK58" s="93"/>
      <c r="AL58" s="93"/>
      <c r="AM58" s="93"/>
      <c r="AN58" s="93"/>
      <c r="AO58" s="93"/>
      <c r="AP58" s="93"/>
      <c r="AQ58" s="102"/>
      <c r="AR58" s="93"/>
      <c r="AS58" s="93"/>
      <c r="AT58" s="93"/>
      <c r="AU58" s="102"/>
      <c r="AV58" s="93"/>
      <c r="AW58" s="93"/>
      <c r="AX58" s="93"/>
      <c r="AY58" s="93"/>
      <c r="AZ58" s="93"/>
      <c r="BA58" s="101">
        <f t="shared" si="0"/>
        <v>0</v>
      </c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>
        <f t="shared" si="1"/>
        <v>0</v>
      </c>
    </row>
    <row r="59" spans="1:75" ht="15">
      <c r="A59" s="177" t="s">
        <v>373</v>
      </c>
      <c r="B59" s="168" t="s">
        <v>94</v>
      </c>
      <c r="C59" s="102"/>
      <c r="D59" s="93"/>
      <c r="E59" s="102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102"/>
      <c r="AA59" s="93"/>
      <c r="AB59" s="93"/>
      <c r="AC59" s="93"/>
      <c r="AD59" s="93"/>
      <c r="AE59" s="93"/>
      <c r="AF59" s="93"/>
      <c r="AG59" s="93"/>
      <c r="AH59" s="93"/>
      <c r="AI59" s="93"/>
      <c r="AJ59" s="102"/>
      <c r="AK59" s="93"/>
      <c r="AL59" s="93"/>
      <c r="AM59" s="93"/>
      <c r="AN59" s="93"/>
      <c r="AO59" s="93"/>
      <c r="AP59" s="93"/>
      <c r="AQ59" s="102"/>
      <c r="AR59" s="93"/>
      <c r="AS59" s="93"/>
      <c r="AT59" s="93"/>
      <c r="AU59" s="102"/>
      <c r="AV59" s="93"/>
      <c r="AW59" s="93"/>
      <c r="AX59" s="93"/>
      <c r="AY59" s="93"/>
      <c r="AZ59" s="93"/>
      <c r="BA59" s="101">
        <f t="shared" si="0"/>
        <v>0</v>
      </c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>
        <f t="shared" si="1"/>
        <v>0</v>
      </c>
    </row>
    <row r="60" spans="1:75" ht="15">
      <c r="A60" s="177" t="s">
        <v>374</v>
      </c>
      <c r="B60" s="168" t="s">
        <v>95</v>
      </c>
      <c r="C60" s="102"/>
      <c r="D60" s="93"/>
      <c r="E60" s="102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102">
        <v>20205503</v>
      </c>
      <c r="AA60" s="93"/>
      <c r="AB60" s="93"/>
      <c r="AC60" s="93"/>
      <c r="AD60" s="93"/>
      <c r="AE60" s="93"/>
      <c r="AF60" s="93"/>
      <c r="AG60" s="93"/>
      <c r="AH60" s="93"/>
      <c r="AI60" s="93"/>
      <c r="AJ60" s="102"/>
      <c r="AK60" s="93"/>
      <c r="AL60" s="93"/>
      <c r="AM60" s="93"/>
      <c r="AN60" s="93"/>
      <c r="AO60" s="93"/>
      <c r="AP60" s="93"/>
      <c r="AQ60" s="102"/>
      <c r="AR60" s="93"/>
      <c r="AS60" s="93"/>
      <c r="AT60" s="93"/>
      <c r="AU60" s="102"/>
      <c r="AV60" s="93"/>
      <c r="AW60" s="93"/>
      <c r="AX60" s="93"/>
      <c r="AY60" s="93"/>
      <c r="AZ60" s="93"/>
      <c r="BA60" s="101">
        <f t="shared" si="0"/>
        <v>20205503</v>
      </c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>
        <f t="shared" si="1"/>
        <v>20205503</v>
      </c>
    </row>
    <row r="61" spans="1:75" ht="15">
      <c r="A61" s="179" t="s">
        <v>341</v>
      </c>
      <c r="B61" s="174" t="s">
        <v>96</v>
      </c>
      <c r="C61" s="102">
        <f aca="true" t="shared" si="20" ref="C61:BN61">SUM(C53:C60)</f>
        <v>0</v>
      </c>
      <c r="D61" s="102">
        <f t="shared" si="20"/>
        <v>0</v>
      </c>
      <c r="E61" s="102">
        <f t="shared" si="20"/>
        <v>0</v>
      </c>
      <c r="F61" s="102">
        <f t="shared" si="20"/>
        <v>0</v>
      </c>
      <c r="G61" s="102">
        <f t="shared" si="20"/>
        <v>0</v>
      </c>
      <c r="H61" s="102">
        <f t="shared" si="20"/>
        <v>0</v>
      </c>
      <c r="I61" s="102">
        <f t="shared" si="20"/>
        <v>0</v>
      </c>
      <c r="J61" s="102">
        <f t="shared" si="20"/>
        <v>0</v>
      </c>
      <c r="K61" s="102">
        <f t="shared" si="20"/>
        <v>0</v>
      </c>
      <c r="L61" s="102">
        <f t="shared" si="20"/>
        <v>0</v>
      </c>
      <c r="M61" s="102">
        <f t="shared" si="20"/>
        <v>0</v>
      </c>
      <c r="N61" s="102">
        <f t="shared" si="20"/>
        <v>0</v>
      </c>
      <c r="O61" s="102">
        <f t="shared" si="20"/>
        <v>0</v>
      </c>
      <c r="P61" s="102">
        <f t="shared" si="20"/>
        <v>0</v>
      </c>
      <c r="Q61" s="102">
        <f t="shared" si="20"/>
        <v>0</v>
      </c>
      <c r="R61" s="102">
        <f t="shared" si="20"/>
        <v>0</v>
      </c>
      <c r="S61" s="102">
        <f t="shared" si="20"/>
        <v>0</v>
      </c>
      <c r="T61" s="102">
        <f t="shared" si="20"/>
        <v>0</v>
      </c>
      <c r="U61" s="102">
        <f t="shared" si="20"/>
        <v>0</v>
      </c>
      <c r="V61" s="102">
        <f t="shared" si="20"/>
        <v>0</v>
      </c>
      <c r="W61" s="102">
        <f t="shared" si="20"/>
        <v>0</v>
      </c>
      <c r="X61" s="102">
        <f t="shared" si="20"/>
        <v>0</v>
      </c>
      <c r="Y61" s="102"/>
      <c r="Z61" s="102">
        <f t="shared" si="20"/>
        <v>20205503</v>
      </c>
      <c r="AA61" s="102">
        <f t="shared" si="20"/>
        <v>0</v>
      </c>
      <c r="AB61" s="102">
        <f t="shared" si="20"/>
        <v>0</v>
      </c>
      <c r="AC61" s="102">
        <f t="shared" si="20"/>
        <v>0</v>
      </c>
      <c r="AD61" s="102">
        <f t="shared" si="20"/>
        <v>0</v>
      </c>
      <c r="AE61" s="102">
        <f t="shared" si="20"/>
        <v>0</v>
      </c>
      <c r="AF61" s="102">
        <f t="shared" si="20"/>
        <v>0</v>
      </c>
      <c r="AG61" s="102">
        <f t="shared" si="20"/>
        <v>0</v>
      </c>
      <c r="AH61" s="102">
        <f t="shared" si="20"/>
        <v>0</v>
      </c>
      <c r="AI61" s="102">
        <f t="shared" si="20"/>
        <v>0</v>
      </c>
      <c r="AJ61" s="102">
        <f t="shared" si="20"/>
        <v>0</v>
      </c>
      <c r="AK61" s="102">
        <f t="shared" si="20"/>
        <v>0</v>
      </c>
      <c r="AL61" s="102">
        <f t="shared" si="20"/>
        <v>0</v>
      </c>
      <c r="AM61" s="102">
        <f t="shared" si="20"/>
        <v>0</v>
      </c>
      <c r="AN61" s="102">
        <f t="shared" si="20"/>
        <v>0</v>
      </c>
      <c r="AO61" s="102">
        <f t="shared" si="20"/>
        <v>0</v>
      </c>
      <c r="AP61" s="102">
        <f t="shared" si="20"/>
        <v>0</v>
      </c>
      <c r="AQ61" s="102">
        <f t="shared" si="20"/>
        <v>0</v>
      </c>
      <c r="AR61" s="102">
        <f t="shared" si="20"/>
        <v>0</v>
      </c>
      <c r="AS61" s="102">
        <f t="shared" si="20"/>
        <v>0</v>
      </c>
      <c r="AT61" s="102">
        <f t="shared" si="20"/>
        <v>0</v>
      </c>
      <c r="AU61" s="102">
        <f t="shared" si="20"/>
        <v>0</v>
      </c>
      <c r="AV61" s="102">
        <f t="shared" si="20"/>
        <v>0</v>
      </c>
      <c r="AW61" s="102">
        <f t="shared" si="20"/>
        <v>0</v>
      </c>
      <c r="AX61" s="102">
        <f t="shared" si="20"/>
        <v>0</v>
      </c>
      <c r="AY61" s="102">
        <f t="shared" si="20"/>
        <v>0</v>
      </c>
      <c r="AZ61" s="102">
        <f t="shared" si="20"/>
        <v>0</v>
      </c>
      <c r="BA61" s="101">
        <f t="shared" si="0"/>
        <v>20205503</v>
      </c>
      <c r="BB61" s="102">
        <f t="shared" si="20"/>
        <v>0</v>
      </c>
      <c r="BC61" s="102">
        <f t="shared" si="20"/>
        <v>0</v>
      </c>
      <c r="BD61" s="102">
        <f t="shared" si="20"/>
        <v>0</v>
      </c>
      <c r="BE61" s="102">
        <f t="shared" si="20"/>
        <v>0</v>
      </c>
      <c r="BF61" s="102">
        <f t="shared" si="20"/>
        <v>0</v>
      </c>
      <c r="BG61" s="102">
        <f t="shared" si="20"/>
        <v>0</v>
      </c>
      <c r="BH61" s="102">
        <f t="shared" si="20"/>
        <v>0</v>
      </c>
      <c r="BI61" s="102">
        <f t="shared" si="20"/>
        <v>0</v>
      </c>
      <c r="BJ61" s="102">
        <f t="shared" si="20"/>
        <v>0</v>
      </c>
      <c r="BK61" s="102">
        <f t="shared" si="20"/>
        <v>0</v>
      </c>
      <c r="BL61" s="102">
        <f t="shared" si="20"/>
        <v>0</v>
      </c>
      <c r="BM61" s="102">
        <f t="shared" si="20"/>
        <v>0</v>
      </c>
      <c r="BN61" s="102">
        <f t="shared" si="20"/>
        <v>0</v>
      </c>
      <c r="BO61" s="102">
        <f aca="true" t="shared" si="21" ref="BO61:BV61">SUM(BO53:BO60)</f>
        <v>0</v>
      </c>
      <c r="BP61" s="102">
        <f t="shared" si="21"/>
        <v>0</v>
      </c>
      <c r="BQ61" s="102">
        <f t="shared" si="21"/>
        <v>0</v>
      </c>
      <c r="BR61" s="102">
        <f t="shared" si="21"/>
        <v>0</v>
      </c>
      <c r="BS61" s="102">
        <f t="shared" si="21"/>
        <v>0</v>
      </c>
      <c r="BT61" s="102">
        <f t="shared" si="21"/>
        <v>0</v>
      </c>
      <c r="BU61" s="102">
        <f t="shared" si="21"/>
        <v>0</v>
      </c>
      <c r="BV61" s="102">
        <f t="shared" si="21"/>
        <v>0</v>
      </c>
      <c r="BW61" s="105">
        <f t="shared" si="1"/>
        <v>20205503</v>
      </c>
    </row>
    <row r="62" spans="1:75" ht="15">
      <c r="A62" s="180" t="s">
        <v>375</v>
      </c>
      <c r="B62" s="168" t="s">
        <v>97</v>
      </c>
      <c r="C62" s="102"/>
      <c r="D62" s="93"/>
      <c r="E62" s="102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102"/>
      <c r="AA62" s="93"/>
      <c r="AB62" s="93"/>
      <c r="AC62" s="93"/>
      <c r="AD62" s="93"/>
      <c r="AE62" s="93"/>
      <c r="AF62" s="93"/>
      <c r="AG62" s="93"/>
      <c r="AH62" s="93"/>
      <c r="AI62" s="93"/>
      <c r="AJ62" s="102"/>
      <c r="AK62" s="93"/>
      <c r="AL62" s="93"/>
      <c r="AM62" s="93"/>
      <c r="AN62" s="93"/>
      <c r="AO62" s="93"/>
      <c r="AP62" s="93"/>
      <c r="AQ62" s="102"/>
      <c r="AR62" s="93"/>
      <c r="AS62" s="93"/>
      <c r="AT62" s="93"/>
      <c r="AU62" s="102"/>
      <c r="AV62" s="93"/>
      <c r="AW62" s="93"/>
      <c r="AX62" s="93"/>
      <c r="AY62" s="93"/>
      <c r="AZ62" s="93"/>
      <c r="BA62" s="101">
        <f t="shared" si="0"/>
        <v>0</v>
      </c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>
        <f t="shared" si="1"/>
        <v>0</v>
      </c>
    </row>
    <row r="63" spans="1:75" ht="15">
      <c r="A63" s="180" t="s">
        <v>98</v>
      </c>
      <c r="B63" s="168" t="s">
        <v>99</v>
      </c>
      <c r="C63" s="102"/>
      <c r="D63" s="93"/>
      <c r="E63" s="102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102"/>
      <c r="AA63" s="93"/>
      <c r="AB63" s="93"/>
      <c r="AC63" s="93"/>
      <c r="AD63" s="93"/>
      <c r="AE63" s="93"/>
      <c r="AF63" s="93"/>
      <c r="AG63" s="93"/>
      <c r="AH63" s="93"/>
      <c r="AI63" s="93"/>
      <c r="AJ63" s="102"/>
      <c r="AK63" s="93"/>
      <c r="AL63" s="93"/>
      <c r="AM63" s="93"/>
      <c r="AN63" s="93"/>
      <c r="AO63" s="93"/>
      <c r="AP63" s="93"/>
      <c r="AQ63" s="102"/>
      <c r="AR63" s="93"/>
      <c r="AS63" s="93"/>
      <c r="AT63" s="93"/>
      <c r="AU63" s="102"/>
      <c r="AV63" s="93"/>
      <c r="AW63" s="93"/>
      <c r="AX63" s="93"/>
      <c r="AY63" s="93">
        <v>1500000</v>
      </c>
      <c r="AZ63" s="93"/>
      <c r="BA63" s="101">
        <f t="shared" si="0"/>
        <v>1500000</v>
      </c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>
        <f t="shared" si="1"/>
        <v>1500000</v>
      </c>
    </row>
    <row r="64" spans="1:75" ht="30">
      <c r="A64" s="180" t="s">
        <v>100</v>
      </c>
      <c r="B64" s="168" t="s">
        <v>101</v>
      </c>
      <c r="C64" s="102"/>
      <c r="D64" s="93"/>
      <c r="E64" s="102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102"/>
      <c r="AA64" s="93"/>
      <c r="AB64" s="93"/>
      <c r="AC64" s="93"/>
      <c r="AD64" s="93"/>
      <c r="AE64" s="93"/>
      <c r="AF64" s="93"/>
      <c r="AG64" s="93"/>
      <c r="AH64" s="93"/>
      <c r="AI64" s="93"/>
      <c r="AJ64" s="102"/>
      <c r="AK64" s="93"/>
      <c r="AL64" s="93"/>
      <c r="AM64" s="93"/>
      <c r="AN64" s="93"/>
      <c r="AO64" s="93"/>
      <c r="AP64" s="93"/>
      <c r="AQ64" s="102"/>
      <c r="AR64" s="93"/>
      <c r="AS64" s="93"/>
      <c r="AT64" s="93"/>
      <c r="AU64" s="102"/>
      <c r="AV64" s="93"/>
      <c r="AW64" s="93"/>
      <c r="AX64" s="93"/>
      <c r="AY64" s="93"/>
      <c r="AZ64" s="93"/>
      <c r="BA64" s="101">
        <f t="shared" si="0"/>
        <v>0</v>
      </c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>
        <f t="shared" si="1"/>
        <v>0</v>
      </c>
    </row>
    <row r="65" spans="1:75" ht="30">
      <c r="A65" s="180" t="s">
        <v>342</v>
      </c>
      <c r="B65" s="168" t="s">
        <v>102</v>
      </c>
      <c r="C65" s="102"/>
      <c r="D65" s="93"/>
      <c r="E65" s="102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102"/>
      <c r="AA65" s="93"/>
      <c r="AB65" s="93"/>
      <c r="AC65" s="93"/>
      <c r="AD65" s="93"/>
      <c r="AE65" s="93"/>
      <c r="AF65" s="93"/>
      <c r="AG65" s="93"/>
      <c r="AH65" s="93"/>
      <c r="AI65" s="93"/>
      <c r="AJ65" s="102"/>
      <c r="AK65" s="93"/>
      <c r="AL65" s="93"/>
      <c r="AM65" s="93"/>
      <c r="AN65" s="93"/>
      <c r="AO65" s="93"/>
      <c r="AP65" s="93"/>
      <c r="AQ65" s="102"/>
      <c r="AR65" s="93"/>
      <c r="AS65" s="93"/>
      <c r="AT65" s="93"/>
      <c r="AU65" s="102"/>
      <c r="AV65" s="93"/>
      <c r="AW65" s="93"/>
      <c r="AX65" s="93"/>
      <c r="AY65" s="93"/>
      <c r="AZ65" s="93"/>
      <c r="BA65" s="101">
        <f t="shared" si="0"/>
        <v>0</v>
      </c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>
        <f t="shared" si="1"/>
        <v>0</v>
      </c>
    </row>
    <row r="66" spans="1:75" ht="30">
      <c r="A66" s="180" t="s">
        <v>376</v>
      </c>
      <c r="B66" s="168" t="s">
        <v>103</v>
      </c>
      <c r="C66" s="102"/>
      <c r="D66" s="93"/>
      <c r="E66" s="102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102"/>
      <c r="AA66" s="93"/>
      <c r="AB66" s="93"/>
      <c r="AC66" s="93"/>
      <c r="AD66" s="93"/>
      <c r="AE66" s="93"/>
      <c r="AF66" s="93"/>
      <c r="AG66" s="93"/>
      <c r="AH66" s="93"/>
      <c r="AI66" s="93"/>
      <c r="AJ66" s="102"/>
      <c r="AK66" s="93"/>
      <c r="AL66" s="93"/>
      <c r="AM66" s="93"/>
      <c r="AN66" s="93"/>
      <c r="AO66" s="93"/>
      <c r="AP66" s="93"/>
      <c r="AQ66" s="102"/>
      <c r="AR66" s="93"/>
      <c r="AS66" s="93"/>
      <c r="AT66" s="93"/>
      <c r="AU66" s="102"/>
      <c r="AV66" s="93"/>
      <c r="AW66" s="93"/>
      <c r="AX66" s="93"/>
      <c r="AY66" s="93"/>
      <c r="AZ66" s="93"/>
      <c r="BA66" s="101">
        <f t="shared" si="0"/>
        <v>0</v>
      </c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>
        <f t="shared" si="1"/>
        <v>0</v>
      </c>
    </row>
    <row r="67" spans="1:75" ht="15">
      <c r="A67" s="180" t="s">
        <v>344</v>
      </c>
      <c r="B67" s="168" t="s">
        <v>104</v>
      </c>
      <c r="C67" s="102"/>
      <c r="D67" s="93"/>
      <c r="E67" s="102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102"/>
      <c r="AA67" s="93"/>
      <c r="AB67" s="93">
        <v>50000</v>
      </c>
      <c r="AC67" s="93"/>
      <c r="AD67" s="93"/>
      <c r="AE67" s="93"/>
      <c r="AF67" s="93"/>
      <c r="AG67" s="93"/>
      <c r="AH67" s="93"/>
      <c r="AI67" s="93"/>
      <c r="AJ67" s="102"/>
      <c r="AK67" s="93"/>
      <c r="AL67" s="93"/>
      <c r="AM67" s="93"/>
      <c r="AN67" s="93"/>
      <c r="AO67" s="93"/>
      <c r="AP67" s="93"/>
      <c r="AQ67" s="102"/>
      <c r="AR67" s="93"/>
      <c r="AS67" s="93"/>
      <c r="AT67" s="93"/>
      <c r="AU67" s="102"/>
      <c r="AV67" s="93"/>
      <c r="AW67" s="93"/>
      <c r="AX67" s="93">
        <v>103756992</v>
      </c>
      <c r="AY67" s="93"/>
      <c r="AZ67" s="93">
        <v>4304889</v>
      </c>
      <c r="BA67" s="101">
        <f t="shared" si="0"/>
        <v>108111881</v>
      </c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>
        <v>35630300</v>
      </c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>
        <f t="shared" si="1"/>
        <v>143742181</v>
      </c>
    </row>
    <row r="68" spans="1:75" ht="30">
      <c r="A68" s="180" t="s">
        <v>377</v>
      </c>
      <c r="B68" s="168" t="s">
        <v>105</v>
      </c>
      <c r="C68" s="102"/>
      <c r="D68" s="93"/>
      <c r="E68" s="102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102"/>
      <c r="AA68" s="93"/>
      <c r="AB68" s="93"/>
      <c r="AC68" s="93"/>
      <c r="AD68" s="93"/>
      <c r="AE68" s="93"/>
      <c r="AF68" s="93"/>
      <c r="AG68" s="93"/>
      <c r="AH68" s="93"/>
      <c r="AI68" s="93"/>
      <c r="AJ68" s="102"/>
      <c r="AK68" s="93"/>
      <c r="AL68" s="93"/>
      <c r="AM68" s="93"/>
      <c r="AN68" s="93"/>
      <c r="AO68" s="93"/>
      <c r="AP68" s="93"/>
      <c r="AQ68" s="102"/>
      <c r="AR68" s="93"/>
      <c r="AS68" s="93"/>
      <c r="AT68" s="93"/>
      <c r="AU68" s="102"/>
      <c r="AV68" s="93"/>
      <c r="AW68" s="93"/>
      <c r="AX68" s="93"/>
      <c r="AY68" s="93"/>
      <c r="AZ68" s="93"/>
      <c r="BA68" s="101">
        <f t="shared" si="0"/>
        <v>0</v>
      </c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>
        <f t="shared" si="1"/>
        <v>0</v>
      </c>
    </row>
    <row r="69" spans="1:75" ht="30">
      <c r="A69" s="180" t="s">
        <v>378</v>
      </c>
      <c r="B69" s="168" t="s">
        <v>106</v>
      </c>
      <c r="C69" s="102"/>
      <c r="D69" s="93"/>
      <c r="E69" s="102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102"/>
      <c r="AA69" s="93"/>
      <c r="AB69" s="93"/>
      <c r="AC69" s="93"/>
      <c r="AD69" s="93"/>
      <c r="AE69" s="93"/>
      <c r="AF69" s="93"/>
      <c r="AG69" s="93"/>
      <c r="AH69" s="93"/>
      <c r="AI69" s="93"/>
      <c r="AJ69" s="102"/>
      <c r="AK69" s="93"/>
      <c r="AL69" s="93"/>
      <c r="AM69" s="93"/>
      <c r="AN69" s="93"/>
      <c r="AO69" s="93"/>
      <c r="AP69" s="93"/>
      <c r="AQ69" s="102"/>
      <c r="AR69" s="93"/>
      <c r="AS69" s="93"/>
      <c r="AT69" s="93"/>
      <c r="AU69" s="102"/>
      <c r="AV69" s="93"/>
      <c r="AW69" s="93"/>
      <c r="AX69" s="93"/>
      <c r="AY69" s="93"/>
      <c r="AZ69" s="93"/>
      <c r="BA69" s="101">
        <f t="shared" si="0"/>
        <v>0</v>
      </c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>
        <f t="shared" si="1"/>
        <v>0</v>
      </c>
    </row>
    <row r="70" spans="1:75" ht="15">
      <c r="A70" s="180" t="s">
        <v>107</v>
      </c>
      <c r="B70" s="168" t="s">
        <v>108</v>
      </c>
      <c r="C70" s="102"/>
      <c r="D70" s="93"/>
      <c r="E70" s="102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102"/>
      <c r="AA70" s="93"/>
      <c r="AB70" s="93"/>
      <c r="AC70" s="93"/>
      <c r="AD70" s="93"/>
      <c r="AE70" s="93"/>
      <c r="AF70" s="93"/>
      <c r="AG70" s="93"/>
      <c r="AH70" s="93"/>
      <c r="AI70" s="93"/>
      <c r="AJ70" s="102"/>
      <c r="AK70" s="93"/>
      <c r="AL70" s="93"/>
      <c r="AM70" s="93"/>
      <c r="AN70" s="93"/>
      <c r="AO70" s="93"/>
      <c r="AP70" s="93"/>
      <c r="AQ70" s="102"/>
      <c r="AR70" s="93"/>
      <c r="AS70" s="93"/>
      <c r="AT70" s="93"/>
      <c r="AU70" s="102"/>
      <c r="AV70" s="93"/>
      <c r="AW70" s="93"/>
      <c r="AX70" s="93"/>
      <c r="AY70" s="93"/>
      <c r="AZ70" s="93"/>
      <c r="BA70" s="101">
        <f t="shared" si="0"/>
        <v>0</v>
      </c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>
        <f t="shared" si="1"/>
        <v>0</v>
      </c>
    </row>
    <row r="71" spans="1:75" ht="15">
      <c r="A71" s="181" t="s">
        <v>109</v>
      </c>
      <c r="B71" s="168" t="s">
        <v>110</v>
      </c>
      <c r="C71" s="102"/>
      <c r="D71" s="93"/>
      <c r="E71" s="102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102"/>
      <c r="AA71" s="93"/>
      <c r="AB71" s="93"/>
      <c r="AC71" s="93"/>
      <c r="AD71" s="93"/>
      <c r="AE71" s="93"/>
      <c r="AF71" s="93"/>
      <c r="AG71" s="93"/>
      <c r="AH71" s="93"/>
      <c r="AI71" s="93"/>
      <c r="AJ71" s="102"/>
      <c r="AK71" s="93"/>
      <c r="AL71" s="93"/>
      <c r="AM71" s="93"/>
      <c r="AN71" s="93"/>
      <c r="AO71" s="93"/>
      <c r="AP71" s="93"/>
      <c r="AQ71" s="102"/>
      <c r="AR71" s="93"/>
      <c r="AS71" s="93"/>
      <c r="AT71" s="93"/>
      <c r="AU71" s="102"/>
      <c r="AV71" s="93"/>
      <c r="AW71" s="93"/>
      <c r="AX71" s="93"/>
      <c r="AY71" s="93"/>
      <c r="AZ71" s="93"/>
      <c r="BA71" s="101">
        <f t="shared" si="0"/>
        <v>0</v>
      </c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>
        <f t="shared" si="1"/>
        <v>0</v>
      </c>
    </row>
    <row r="72" spans="1:75" ht="15">
      <c r="A72" s="180" t="s">
        <v>379</v>
      </c>
      <c r="B72" s="168" t="s">
        <v>111</v>
      </c>
      <c r="C72" s="102"/>
      <c r="D72" s="93"/>
      <c r="E72" s="102">
        <v>20571600</v>
      </c>
      <c r="F72" s="93"/>
      <c r="G72" s="93"/>
      <c r="H72" s="93"/>
      <c r="I72" s="93"/>
      <c r="J72" s="93">
        <v>755000</v>
      </c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102"/>
      <c r="AA72" s="93"/>
      <c r="AB72" s="93"/>
      <c r="AC72" s="93"/>
      <c r="AD72" s="93"/>
      <c r="AE72" s="93">
        <v>433487</v>
      </c>
      <c r="AF72" s="93"/>
      <c r="AG72" s="93"/>
      <c r="AH72" s="93"/>
      <c r="AI72" s="93"/>
      <c r="AJ72" s="102"/>
      <c r="AK72" s="93"/>
      <c r="AL72" s="93"/>
      <c r="AM72" s="93"/>
      <c r="AN72" s="93"/>
      <c r="AO72" s="93"/>
      <c r="AP72" s="93"/>
      <c r="AQ72" s="102"/>
      <c r="AR72" s="93"/>
      <c r="AS72" s="93"/>
      <c r="AT72" s="93"/>
      <c r="AU72" s="102"/>
      <c r="AV72" s="93"/>
      <c r="AW72" s="93"/>
      <c r="AX72" s="93"/>
      <c r="AY72" s="93"/>
      <c r="AZ72" s="93"/>
      <c r="BA72" s="101">
        <f aca="true" t="shared" si="22" ref="BA72:BA103">SUM(C72:AZ72)</f>
        <v>21760087</v>
      </c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>
        <v>17120500</v>
      </c>
      <c r="BN72" s="105">
        <v>5379500</v>
      </c>
      <c r="BO72" s="105"/>
      <c r="BP72" s="105"/>
      <c r="BQ72" s="105"/>
      <c r="BR72" s="105"/>
      <c r="BS72" s="105"/>
      <c r="BT72" s="105"/>
      <c r="BU72" s="105"/>
      <c r="BV72" s="105"/>
      <c r="BW72" s="105">
        <f t="shared" si="1"/>
        <v>44260087</v>
      </c>
    </row>
    <row r="73" spans="1:75" ht="15">
      <c r="A73" s="181" t="s">
        <v>558</v>
      </c>
      <c r="B73" s="168" t="s">
        <v>112</v>
      </c>
      <c r="C73" s="102"/>
      <c r="D73" s="93"/>
      <c r="E73" s="102"/>
      <c r="F73" s="93"/>
      <c r="G73" s="93">
        <v>-2478000</v>
      </c>
      <c r="H73" s="93">
        <v>-2000000</v>
      </c>
      <c r="I73" s="93">
        <v>-1060196</v>
      </c>
      <c r="J73" s="93">
        <v>-755000</v>
      </c>
      <c r="K73" s="93"/>
      <c r="L73" s="93">
        <v>-1580642</v>
      </c>
      <c r="M73" s="93">
        <v>-2286000</v>
      </c>
      <c r="N73" s="93">
        <v>-3891402</v>
      </c>
      <c r="O73" s="93">
        <v>-1041400</v>
      </c>
      <c r="P73" s="93">
        <v>-105000</v>
      </c>
      <c r="Q73" s="93">
        <v>-910000</v>
      </c>
      <c r="R73" s="93">
        <v>-1000000</v>
      </c>
      <c r="S73" s="93">
        <v>-1000000</v>
      </c>
      <c r="T73" s="93">
        <v>-1000000</v>
      </c>
      <c r="U73" s="93"/>
      <c r="V73" s="93"/>
      <c r="W73" s="93">
        <v>-1520000</v>
      </c>
      <c r="X73" s="93">
        <v>-100000</v>
      </c>
      <c r="Y73" s="93">
        <v>-430000</v>
      </c>
      <c r="Z73" s="102">
        <v>69099015</v>
      </c>
      <c r="AA73" s="93"/>
      <c r="AB73" s="93">
        <v>-210000</v>
      </c>
      <c r="AC73" s="93">
        <v>-68000</v>
      </c>
      <c r="AD73" s="93">
        <v>-30000</v>
      </c>
      <c r="AE73" s="93">
        <v>-433487</v>
      </c>
      <c r="AF73" s="93"/>
      <c r="AG73" s="93">
        <v>-90000</v>
      </c>
      <c r="AH73" s="93"/>
      <c r="AI73" s="93">
        <v>-127000</v>
      </c>
      <c r="AJ73" s="102"/>
      <c r="AK73" s="93"/>
      <c r="AL73" s="93"/>
      <c r="AM73" s="93"/>
      <c r="AN73" s="93"/>
      <c r="AO73" s="93"/>
      <c r="AP73" s="93">
        <v>-544963</v>
      </c>
      <c r="AQ73" s="102"/>
      <c r="AR73" s="93"/>
      <c r="AS73" s="93"/>
      <c r="AT73" s="93"/>
      <c r="AU73" s="102"/>
      <c r="AV73" s="93"/>
      <c r="AW73" s="93"/>
      <c r="AX73" s="93"/>
      <c r="AY73" s="93">
        <v>-1500000</v>
      </c>
      <c r="AZ73" s="93">
        <v>-4670735</v>
      </c>
      <c r="BA73" s="101">
        <f t="shared" si="22"/>
        <v>40267190</v>
      </c>
      <c r="BB73" s="105"/>
      <c r="BC73" s="105"/>
      <c r="BD73" s="105"/>
      <c r="BE73" s="105"/>
      <c r="BF73" s="105"/>
      <c r="BG73" s="105"/>
      <c r="BH73" s="105">
        <v>-5231130</v>
      </c>
      <c r="BI73" s="105"/>
      <c r="BJ73" s="105">
        <v>20000000</v>
      </c>
      <c r="BK73" s="105"/>
      <c r="BL73" s="105">
        <v>-35630300</v>
      </c>
      <c r="BM73" s="105"/>
      <c r="BN73" s="105"/>
      <c r="BO73" s="105">
        <v>-4800000</v>
      </c>
      <c r="BP73" s="105">
        <v>-5000000</v>
      </c>
      <c r="BQ73" s="105">
        <v>20000000</v>
      </c>
      <c r="BR73" s="105">
        <v>-685000</v>
      </c>
      <c r="BS73" s="105">
        <v>-114300</v>
      </c>
      <c r="BT73" s="105">
        <v>-900000</v>
      </c>
      <c r="BU73" s="105"/>
      <c r="BV73" s="105"/>
      <c r="BW73" s="105">
        <f aca="true" t="shared" si="23" ref="BW73:BW124">SUM(BA73:BV73)</f>
        <v>27906460</v>
      </c>
    </row>
    <row r="74" spans="1:75" ht="15">
      <c r="A74" s="181" t="s">
        <v>559</v>
      </c>
      <c r="B74" s="168" t="s">
        <v>112</v>
      </c>
      <c r="C74" s="102"/>
      <c r="D74" s="93"/>
      <c r="E74" s="102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102">
        <v>5000000</v>
      </c>
      <c r="AA74" s="93"/>
      <c r="AB74" s="93"/>
      <c r="AC74" s="93"/>
      <c r="AD74" s="93"/>
      <c r="AE74" s="93"/>
      <c r="AF74" s="93"/>
      <c r="AG74" s="93"/>
      <c r="AH74" s="93"/>
      <c r="AI74" s="93"/>
      <c r="AJ74" s="102"/>
      <c r="AK74" s="93"/>
      <c r="AL74" s="93"/>
      <c r="AM74" s="93"/>
      <c r="AN74" s="93"/>
      <c r="AO74" s="93"/>
      <c r="AP74" s="93"/>
      <c r="AQ74" s="102"/>
      <c r="AR74" s="93"/>
      <c r="AS74" s="93"/>
      <c r="AT74" s="93"/>
      <c r="AU74" s="102"/>
      <c r="AV74" s="93"/>
      <c r="AW74" s="93"/>
      <c r="AX74" s="93"/>
      <c r="AY74" s="93"/>
      <c r="AZ74" s="93"/>
      <c r="BA74" s="101">
        <f t="shared" si="22"/>
        <v>5000000</v>
      </c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>
        <f t="shared" si="23"/>
        <v>5000000</v>
      </c>
    </row>
    <row r="75" spans="1:75" ht="15">
      <c r="A75" s="179" t="s">
        <v>347</v>
      </c>
      <c r="B75" s="174" t="s">
        <v>113</v>
      </c>
      <c r="C75" s="102">
        <f aca="true" t="shared" si="24" ref="C75:BN75">SUM(C62:C74)</f>
        <v>0</v>
      </c>
      <c r="D75" s="102">
        <f t="shared" si="24"/>
        <v>0</v>
      </c>
      <c r="E75" s="102">
        <f t="shared" si="24"/>
        <v>20571600</v>
      </c>
      <c r="F75" s="102">
        <f t="shared" si="24"/>
        <v>0</v>
      </c>
      <c r="G75" s="102">
        <f t="shared" si="24"/>
        <v>-2478000</v>
      </c>
      <c r="H75" s="102">
        <f t="shared" si="24"/>
        <v>-2000000</v>
      </c>
      <c r="I75" s="102">
        <f t="shared" si="24"/>
        <v>-1060196</v>
      </c>
      <c r="J75" s="102">
        <f t="shared" si="24"/>
        <v>0</v>
      </c>
      <c r="K75" s="102">
        <f t="shared" si="24"/>
        <v>0</v>
      </c>
      <c r="L75" s="102">
        <f t="shared" si="24"/>
        <v>-1580642</v>
      </c>
      <c r="M75" s="102">
        <f t="shared" si="24"/>
        <v>-2286000</v>
      </c>
      <c r="N75" s="102">
        <f t="shared" si="24"/>
        <v>-3891402</v>
      </c>
      <c r="O75" s="102">
        <f t="shared" si="24"/>
        <v>-1041400</v>
      </c>
      <c r="P75" s="102">
        <f t="shared" si="24"/>
        <v>-105000</v>
      </c>
      <c r="Q75" s="102">
        <f t="shared" si="24"/>
        <v>-910000</v>
      </c>
      <c r="R75" s="102">
        <f t="shared" si="24"/>
        <v>-1000000</v>
      </c>
      <c r="S75" s="102">
        <f t="shared" si="24"/>
        <v>-1000000</v>
      </c>
      <c r="T75" s="102">
        <f t="shared" si="24"/>
        <v>-1000000</v>
      </c>
      <c r="U75" s="102">
        <f t="shared" si="24"/>
        <v>0</v>
      </c>
      <c r="V75" s="102">
        <f t="shared" si="24"/>
        <v>0</v>
      </c>
      <c r="W75" s="102">
        <f t="shared" si="24"/>
        <v>-1520000</v>
      </c>
      <c r="X75" s="102">
        <f t="shared" si="24"/>
        <v>-100000</v>
      </c>
      <c r="Y75" s="102">
        <f t="shared" si="24"/>
        <v>-430000</v>
      </c>
      <c r="Z75" s="102">
        <f t="shared" si="24"/>
        <v>74099015</v>
      </c>
      <c r="AA75" s="102">
        <f t="shared" si="24"/>
        <v>0</v>
      </c>
      <c r="AB75" s="102">
        <f t="shared" si="24"/>
        <v>-160000</v>
      </c>
      <c r="AC75" s="102">
        <f t="shared" si="24"/>
        <v>-68000</v>
      </c>
      <c r="AD75" s="102">
        <f t="shared" si="24"/>
        <v>-30000</v>
      </c>
      <c r="AE75" s="102">
        <f t="shared" si="24"/>
        <v>0</v>
      </c>
      <c r="AF75" s="102">
        <f t="shared" si="24"/>
        <v>0</v>
      </c>
      <c r="AG75" s="102">
        <f t="shared" si="24"/>
        <v>-90000</v>
      </c>
      <c r="AH75" s="102">
        <f t="shared" si="24"/>
        <v>0</v>
      </c>
      <c r="AI75" s="102">
        <f t="shared" si="24"/>
        <v>-127000</v>
      </c>
      <c r="AJ75" s="102">
        <f t="shared" si="24"/>
        <v>0</v>
      </c>
      <c r="AK75" s="102">
        <f t="shared" si="24"/>
        <v>0</v>
      </c>
      <c r="AL75" s="102">
        <f t="shared" si="24"/>
        <v>0</v>
      </c>
      <c r="AM75" s="102">
        <f t="shared" si="24"/>
        <v>0</v>
      </c>
      <c r="AN75" s="102">
        <f t="shared" si="24"/>
        <v>0</v>
      </c>
      <c r="AO75" s="102">
        <f t="shared" si="24"/>
        <v>0</v>
      </c>
      <c r="AP75" s="102">
        <f t="shared" si="24"/>
        <v>-544963</v>
      </c>
      <c r="AQ75" s="102">
        <f t="shared" si="24"/>
        <v>0</v>
      </c>
      <c r="AR75" s="102">
        <f t="shared" si="24"/>
        <v>0</v>
      </c>
      <c r="AS75" s="102">
        <f t="shared" si="24"/>
        <v>0</v>
      </c>
      <c r="AT75" s="102">
        <f t="shared" si="24"/>
        <v>0</v>
      </c>
      <c r="AU75" s="102">
        <f t="shared" si="24"/>
        <v>0</v>
      </c>
      <c r="AV75" s="102">
        <f t="shared" si="24"/>
        <v>0</v>
      </c>
      <c r="AW75" s="102">
        <f t="shared" si="24"/>
        <v>0</v>
      </c>
      <c r="AX75" s="102">
        <f t="shared" si="24"/>
        <v>103756992</v>
      </c>
      <c r="AY75" s="102">
        <f t="shared" si="24"/>
        <v>0</v>
      </c>
      <c r="AZ75" s="102">
        <f t="shared" si="24"/>
        <v>-365846</v>
      </c>
      <c r="BA75" s="101">
        <f t="shared" si="22"/>
        <v>176639158</v>
      </c>
      <c r="BB75" s="102">
        <f t="shared" si="24"/>
        <v>0</v>
      </c>
      <c r="BC75" s="102">
        <f t="shared" si="24"/>
        <v>0</v>
      </c>
      <c r="BD75" s="102">
        <f t="shared" si="24"/>
        <v>0</v>
      </c>
      <c r="BE75" s="102">
        <f t="shared" si="24"/>
        <v>0</v>
      </c>
      <c r="BF75" s="102">
        <f t="shared" si="24"/>
        <v>0</v>
      </c>
      <c r="BG75" s="102">
        <f t="shared" si="24"/>
        <v>0</v>
      </c>
      <c r="BH75" s="102">
        <f t="shared" si="24"/>
        <v>-5231130</v>
      </c>
      <c r="BI75" s="102">
        <f t="shared" si="24"/>
        <v>0</v>
      </c>
      <c r="BJ75" s="102">
        <f t="shared" si="24"/>
        <v>20000000</v>
      </c>
      <c r="BK75" s="102">
        <f t="shared" si="24"/>
        <v>0</v>
      </c>
      <c r="BL75" s="102">
        <f t="shared" si="24"/>
        <v>0</v>
      </c>
      <c r="BM75" s="102">
        <f t="shared" si="24"/>
        <v>17120500</v>
      </c>
      <c r="BN75" s="102">
        <f t="shared" si="24"/>
        <v>5379500</v>
      </c>
      <c r="BO75" s="102">
        <f aca="true" t="shared" si="25" ref="BO75:BV75">SUM(BO62:BO74)</f>
        <v>-4800000</v>
      </c>
      <c r="BP75" s="102">
        <f t="shared" si="25"/>
        <v>-5000000</v>
      </c>
      <c r="BQ75" s="102">
        <f t="shared" si="25"/>
        <v>20000000</v>
      </c>
      <c r="BR75" s="102">
        <f t="shared" si="25"/>
        <v>-685000</v>
      </c>
      <c r="BS75" s="102">
        <f t="shared" si="25"/>
        <v>-114300</v>
      </c>
      <c r="BT75" s="102">
        <f t="shared" si="25"/>
        <v>-900000</v>
      </c>
      <c r="BU75" s="102">
        <f t="shared" si="25"/>
        <v>0</v>
      </c>
      <c r="BV75" s="102">
        <f t="shared" si="25"/>
        <v>0</v>
      </c>
      <c r="BW75" s="105">
        <f t="shared" si="23"/>
        <v>222408728</v>
      </c>
    </row>
    <row r="76" spans="1:75" ht="15.75">
      <c r="A76" s="182" t="s">
        <v>504</v>
      </c>
      <c r="B76" s="174"/>
      <c r="C76" s="102">
        <f>SUM(C75,C61,C52,C27,C26)</f>
        <v>8152431</v>
      </c>
      <c r="D76" s="93"/>
      <c r="E76" s="102">
        <f>SUM(E75,E61,E52,E27,E26)</f>
        <v>82564289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102">
        <f>SUM(Z75,Z61,Z52,Z27,Z26)</f>
        <v>154087114</v>
      </c>
      <c r="AA76" s="93"/>
      <c r="AB76" s="93"/>
      <c r="AC76" s="93"/>
      <c r="AD76" s="93"/>
      <c r="AE76" s="93"/>
      <c r="AF76" s="93"/>
      <c r="AG76" s="93"/>
      <c r="AH76" s="93"/>
      <c r="AI76" s="93"/>
      <c r="AJ76" s="102">
        <f>SUM(AJ75,AJ61,AJ52,AJ27,AJ26)</f>
        <v>48831060</v>
      </c>
      <c r="AK76" s="93"/>
      <c r="AL76" s="93"/>
      <c r="AM76" s="93"/>
      <c r="AN76" s="93"/>
      <c r="AO76" s="93">
        <f>SUM(AO75,AO61,AO52,AO27,AO26)</f>
        <v>35966400</v>
      </c>
      <c r="AP76" s="93"/>
      <c r="AQ76" s="102">
        <f>SUM(AQ75,AQ61,AQ52,AQ27,AQ26)</f>
        <v>5093100</v>
      </c>
      <c r="AR76" s="93"/>
      <c r="AS76" s="93"/>
      <c r="AT76" s="93"/>
      <c r="AU76" s="102">
        <f>SUM(AU75,AU61,AU52,AU27,AU26)</f>
        <v>5830032</v>
      </c>
      <c r="AV76" s="93"/>
      <c r="AW76" s="93"/>
      <c r="AX76" s="93">
        <f>SUM(AX75,AX61,AX52,AX27,AX26)</f>
        <v>103756992</v>
      </c>
      <c r="AY76" s="93"/>
      <c r="AZ76" s="93"/>
      <c r="BA76" s="101">
        <f t="shared" si="22"/>
        <v>444281418</v>
      </c>
      <c r="BB76" s="93">
        <f>SUM(BB75,BB61,BB52,BB27,BB26)</f>
        <v>0</v>
      </c>
      <c r="BC76" s="93">
        <f aca="true" t="shared" si="26" ref="BC76:BV76">SUM(BC75,BC61,BC52,BC27,BC26)</f>
        <v>3940294</v>
      </c>
      <c r="BD76" s="93">
        <f t="shared" si="26"/>
        <v>2000000</v>
      </c>
      <c r="BE76" s="93">
        <f t="shared" si="26"/>
        <v>100000</v>
      </c>
      <c r="BF76" s="93">
        <f t="shared" si="26"/>
        <v>-100000</v>
      </c>
      <c r="BG76" s="93">
        <f t="shared" si="26"/>
        <v>0</v>
      </c>
      <c r="BH76" s="93">
        <f t="shared" si="26"/>
        <v>0</v>
      </c>
      <c r="BI76" s="93">
        <f t="shared" si="26"/>
        <v>135000</v>
      </c>
      <c r="BJ76" s="93">
        <f t="shared" si="26"/>
        <v>0</v>
      </c>
      <c r="BK76" s="93">
        <f t="shared" si="26"/>
        <v>-548000</v>
      </c>
      <c r="BL76" s="93">
        <f t="shared" si="26"/>
        <v>0</v>
      </c>
      <c r="BM76" s="93">
        <f t="shared" si="26"/>
        <v>17120500</v>
      </c>
      <c r="BN76" s="93">
        <f t="shared" si="26"/>
        <v>5379500</v>
      </c>
      <c r="BO76" s="93">
        <f t="shared" si="26"/>
        <v>-4800000</v>
      </c>
      <c r="BP76" s="93">
        <f t="shared" si="26"/>
        <v>-5000000</v>
      </c>
      <c r="BQ76" s="93">
        <f t="shared" si="26"/>
        <v>20000000</v>
      </c>
      <c r="BR76" s="93">
        <f t="shared" si="26"/>
        <v>115000</v>
      </c>
      <c r="BS76" s="93">
        <f t="shared" si="26"/>
        <v>-114300</v>
      </c>
      <c r="BT76" s="93">
        <f t="shared" si="26"/>
        <v>-900000</v>
      </c>
      <c r="BU76" s="93">
        <f t="shared" si="26"/>
        <v>0</v>
      </c>
      <c r="BV76" s="93">
        <f t="shared" si="26"/>
        <v>0</v>
      </c>
      <c r="BW76" s="105">
        <f t="shared" si="23"/>
        <v>481609412</v>
      </c>
    </row>
    <row r="77" spans="1:75" ht="15">
      <c r="A77" s="116" t="s">
        <v>114</v>
      </c>
      <c r="B77" s="168" t="s">
        <v>115</v>
      </c>
      <c r="C77" s="102"/>
      <c r="D77" s="93"/>
      <c r="E77" s="102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102"/>
      <c r="AA77" s="93"/>
      <c r="AB77" s="93"/>
      <c r="AC77" s="93"/>
      <c r="AD77" s="93"/>
      <c r="AE77" s="93"/>
      <c r="AF77" s="93"/>
      <c r="AG77" s="93"/>
      <c r="AH77" s="93"/>
      <c r="AI77" s="93"/>
      <c r="AJ77" s="102"/>
      <c r="AK77" s="93"/>
      <c r="AL77" s="93"/>
      <c r="AM77" s="93"/>
      <c r="AN77" s="93"/>
      <c r="AO77" s="93"/>
      <c r="AP77" s="93"/>
      <c r="AQ77" s="102"/>
      <c r="AR77" s="93"/>
      <c r="AS77" s="93"/>
      <c r="AT77" s="93"/>
      <c r="AU77" s="102"/>
      <c r="AV77" s="93"/>
      <c r="AW77" s="93"/>
      <c r="AX77" s="93"/>
      <c r="AY77" s="93"/>
      <c r="AZ77" s="93"/>
      <c r="BA77" s="101">
        <f t="shared" si="22"/>
        <v>0</v>
      </c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>
        <v>800000</v>
      </c>
      <c r="BP77" s="105"/>
      <c r="BQ77" s="105"/>
      <c r="BR77" s="105"/>
      <c r="BS77" s="105"/>
      <c r="BT77" s="105"/>
      <c r="BU77" s="105"/>
      <c r="BV77" s="105"/>
      <c r="BW77" s="105">
        <f t="shared" si="23"/>
        <v>800000</v>
      </c>
    </row>
    <row r="78" spans="1:75" ht="15">
      <c r="A78" s="116" t="s">
        <v>380</v>
      </c>
      <c r="B78" s="168" t="s">
        <v>116</v>
      </c>
      <c r="C78" s="102"/>
      <c r="D78" s="93"/>
      <c r="E78" s="102">
        <v>12000000</v>
      </c>
      <c r="F78" s="93"/>
      <c r="G78" s="93"/>
      <c r="H78" s="93">
        <v>2000000</v>
      </c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102"/>
      <c r="AA78" s="93"/>
      <c r="AB78" s="93"/>
      <c r="AC78" s="93"/>
      <c r="AD78" s="93"/>
      <c r="AE78" s="93"/>
      <c r="AF78" s="93"/>
      <c r="AG78" s="93"/>
      <c r="AH78" s="93"/>
      <c r="AI78" s="93"/>
      <c r="AJ78" s="102"/>
      <c r="AK78" s="93"/>
      <c r="AL78" s="93"/>
      <c r="AM78" s="93"/>
      <c r="AN78" s="93"/>
      <c r="AO78" s="93"/>
      <c r="AP78" s="93">
        <v>429104</v>
      </c>
      <c r="AQ78" s="102"/>
      <c r="AR78" s="93"/>
      <c r="AS78" s="93"/>
      <c r="AT78" s="93"/>
      <c r="AU78" s="102"/>
      <c r="AV78" s="93"/>
      <c r="AW78" s="93"/>
      <c r="AX78" s="93"/>
      <c r="AY78" s="93"/>
      <c r="AZ78" s="93"/>
      <c r="BA78" s="101">
        <f t="shared" si="22"/>
        <v>14429104</v>
      </c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>
        <v>114300</v>
      </c>
      <c r="BT78" s="105">
        <v>1000000</v>
      </c>
      <c r="BU78" s="105"/>
      <c r="BV78" s="105"/>
      <c r="BW78" s="105">
        <f t="shared" si="23"/>
        <v>15543404</v>
      </c>
    </row>
    <row r="79" spans="1:75" ht="15">
      <c r="A79" s="116" t="s">
        <v>117</v>
      </c>
      <c r="B79" s="168" t="s">
        <v>118</v>
      </c>
      <c r="C79" s="102"/>
      <c r="D79" s="93"/>
      <c r="E79" s="102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102"/>
      <c r="AA79" s="93"/>
      <c r="AB79" s="93"/>
      <c r="AC79" s="93"/>
      <c r="AD79" s="93"/>
      <c r="AE79" s="93"/>
      <c r="AF79" s="93"/>
      <c r="AG79" s="93"/>
      <c r="AH79" s="93"/>
      <c r="AI79" s="93">
        <v>100000</v>
      </c>
      <c r="AJ79" s="102"/>
      <c r="AK79" s="93"/>
      <c r="AL79" s="93"/>
      <c r="AM79" s="93"/>
      <c r="AN79" s="93"/>
      <c r="AO79" s="93"/>
      <c r="AP79" s="93"/>
      <c r="AQ79" s="102"/>
      <c r="AR79" s="93"/>
      <c r="AS79" s="93"/>
      <c r="AT79" s="93"/>
      <c r="AU79" s="102"/>
      <c r="AV79" s="93"/>
      <c r="AW79" s="93"/>
      <c r="AX79" s="93"/>
      <c r="AY79" s="93"/>
      <c r="AZ79" s="93"/>
      <c r="BA79" s="101">
        <f t="shared" si="22"/>
        <v>100000</v>
      </c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>
        <v>3000000</v>
      </c>
      <c r="BP79" s="105"/>
      <c r="BQ79" s="105"/>
      <c r="BR79" s="105"/>
      <c r="BS79" s="105"/>
      <c r="BU79" s="105"/>
      <c r="BV79" s="105"/>
      <c r="BW79" s="105">
        <f t="shared" si="23"/>
        <v>3100000</v>
      </c>
    </row>
    <row r="80" spans="1:75" ht="15">
      <c r="A80" s="116" t="s">
        <v>119</v>
      </c>
      <c r="B80" s="168" t="s">
        <v>120</v>
      </c>
      <c r="C80" s="102"/>
      <c r="D80" s="93"/>
      <c r="E80" s="102">
        <v>2666000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>
        <v>1200000</v>
      </c>
      <c r="X80" s="93">
        <v>100000</v>
      </c>
      <c r="Y80" s="93"/>
      <c r="Z80" s="102"/>
      <c r="AA80" s="93"/>
      <c r="AB80" s="93"/>
      <c r="AC80" s="93"/>
      <c r="AD80" s="93"/>
      <c r="AE80" s="93"/>
      <c r="AF80" s="93"/>
      <c r="AG80" s="93"/>
      <c r="AH80" s="93"/>
      <c r="AI80" s="93"/>
      <c r="AJ80" s="102">
        <v>600000</v>
      </c>
      <c r="AK80" s="93"/>
      <c r="AL80" s="93"/>
      <c r="AM80" s="93"/>
      <c r="AN80" s="93"/>
      <c r="AO80" s="93"/>
      <c r="AP80" s="93"/>
      <c r="AQ80" s="102"/>
      <c r="AR80" s="93"/>
      <c r="AS80" s="93"/>
      <c r="AT80" s="93"/>
      <c r="AU80" s="102"/>
      <c r="AV80" s="93"/>
      <c r="AW80" s="93"/>
      <c r="AX80" s="93"/>
      <c r="AY80" s="93"/>
      <c r="AZ80" s="93"/>
      <c r="BA80" s="101">
        <f t="shared" si="22"/>
        <v>4566000</v>
      </c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>
        <v>-100000</v>
      </c>
      <c r="BU80" s="105"/>
      <c r="BV80" s="105"/>
      <c r="BW80" s="105">
        <f t="shared" si="23"/>
        <v>4466000</v>
      </c>
    </row>
    <row r="81" spans="1:75" ht="15">
      <c r="A81" s="116" t="s">
        <v>121</v>
      </c>
      <c r="B81" s="168" t="s">
        <v>122</v>
      </c>
      <c r="C81" s="102"/>
      <c r="D81" s="93"/>
      <c r="E81" s="102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102"/>
      <c r="AA81" s="93"/>
      <c r="AB81" s="93"/>
      <c r="AC81" s="93"/>
      <c r="AD81" s="93"/>
      <c r="AE81" s="93"/>
      <c r="AF81" s="93"/>
      <c r="AG81" s="93"/>
      <c r="AH81" s="93"/>
      <c r="AI81" s="93"/>
      <c r="AJ81" s="102"/>
      <c r="AK81" s="93"/>
      <c r="AL81" s="93"/>
      <c r="AM81" s="93"/>
      <c r="AN81" s="93"/>
      <c r="AO81" s="93"/>
      <c r="AP81" s="93"/>
      <c r="AQ81" s="102"/>
      <c r="AR81" s="93"/>
      <c r="AS81" s="93"/>
      <c r="AT81" s="93"/>
      <c r="AU81" s="102"/>
      <c r="AV81" s="93"/>
      <c r="AW81" s="93"/>
      <c r="AX81" s="93"/>
      <c r="AY81" s="93"/>
      <c r="AZ81" s="93"/>
      <c r="BA81" s="101">
        <f t="shared" si="22"/>
        <v>0</v>
      </c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>
        <f t="shared" si="23"/>
        <v>0</v>
      </c>
    </row>
    <row r="82" spans="1:75" ht="15">
      <c r="A82" s="116" t="s">
        <v>123</v>
      </c>
      <c r="B82" s="168" t="s">
        <v>124</v>
      </c>
      <c r="C82" s="102"/>
      <c r="D82" s="93"/>
      <c r="E82" s="102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102"/>
      <c r="AA82" s="93"/>
      <c r="AB82" s="93"/>
      <c r="AC82" s="93"/>
      <c r="AD82" s="93"/>
      <c r="AE82" s="93"/>
      <c r="AF82" s="93"/>
      <c r="AG82" s="93"/>
      <c r="AH82" s="93"/>
      <c r="AI82" s="93"/>
      <c r="AJ82" s="102"/>
      <c r="AK82" s="93"/>
      <c r="AL82" s="93"/>
      <c r="AM82" s="93"/>
      <c r="AN82" s="93"/>
      <c r="AO82" s="93"/>
      <c r="AP82" s="93"/>
      <c r="AQ82" s="102"/>
      <c r="AR82" s="93"/>
      <c r="AS82" s="93"/>
      <c r="AT82" s="93"/>
      <c r="AU82" s="102"/>
      <c r="AV82" s="93"/>
      <c r="AW82" s="93"/>
      <c r="AX82" s="93"/>
      <c r="AY82" s="93"/>
      <c r="AZ82" s="93"/>
      <c r="BA82" s="101">
        <f t="shared" si="22"/>
        <v>0</v>
      </c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>
        <f t="shared" si="23"/>
        <v>0</v>
      </c>
    </row>
    <row r="83" spans="1:75" ht="15">
      <c r="A83" s="116" t="s">
        <v>125</v>
      </c>
      <c r="B83" s="168" t="s">
        <v>126</v>
      </c>
      <c r="C83" s="102"/>
      <c r="D83" s="93"/>
      <c r="E83" s="101">
        <v>290520</v>
      </c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>
        <v>320000</v>
      </c>
      <c r="X83" s="94"/>
      <c r="Y83" s="94"/>
      <c r="Z83" s="102"/>
      <c r="AA83" s="93"/>
      <c r="AB83" s="93"/>
      <c r="AC83" s="93"/>
      <c r="AD83" s="93"/>
      <c r="AE83" s="93"/>
      <c r="AF83" s="93"/>
      <c r="AG83" s="93"/>
      <c r="AH83" s="93"/>
      <c r="AI83" s="93">
        <v>27000</v>
      </c>
      <c r="AJ83" s="102">
        <v>162000</v>
      </c>
      <c r="AK83" s="93"/>
      <c r="AL83" s="93"/>
      <c r="AM83" s="93"/>
      <c r="AN83" s="93"/>
      <c r="AO83" s="93"/>
      <c r="AP83" s="93">
        <v>115859</v>
      </c>
      <c r="AQ83" s="102"/>
      <c r="AR83" s="93"/>
      <c r="AS83" s="93"/>
      <c r="AT83" s="93"/>
      <c r="AU83" s="102"/>
      <c r="AV83" s="93"/>
      <c r="AW83" s="93"/>
      <c r="AX83" s="93"/>
      <c r="AY83" s="93"/>
      <c r="AZ83" s="93"/>
      <c r="BA83" s="101">
        <f t="shared" si="22"/>
        <v>915379</v>
      </c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>
        <v>1000000</v>
      </c>
      <c r="BP83" s="105"/>
      <c r="BQ83" s="105"/>
      <c r="BR83" s="105">
        <v>100000</v>
      </c>
      <c r="BS83" s="105"/>
      <c r="BT83" s="105"/>
      <c r="BU83" s="105"/>
      <c r="BV83" s="105"/>
      <c r="BW83" s="105">
        <f t="shared" si="23"/>
        <v>2015379</v>
      </c>
    </row>
    <row r="84" spans="1:75" ht="15">
      <c r="A84" s="183" t="s">
        <v>349</v>
      </c>
      <c r="B84" s="174" t="s">
        <v>127</v>
      </c>
      <c r="C84" s="102">
        <f aca="true" t="shared" si="27" ref="C84:BN84">SUM(C77:C83)</f>
        <v>0</v>
      </c>
      <c r="D84" s="93">
        <f t="shared" si="27"/>
        <v>0</v>
      </c>
      <c r="E84" s="102">
        <f t="shared" si="27"/>
        <v>14956520</v>
      </c>
      <c r="F84" s="93">
        <f t="shared" si="27"/>
        <v>0</v>
      </c>
      <c r="G84" s="93">
        <f t="shared" si="27"/>
        <v>0</v>
      </c>
      <c r="H84" s="93">
        <f t="shared" si="27"/>
        <v>2000000</v>
      </c>
      <c r="I84" s="93">
        <f t="shared" si="27"/>
        <v>0</v>
      </c>
      <c r="J84" s="93">
        <f t="shared" si="27"/>
        <v>0</v>
      </c>
      <c r="K84" s="93">
        <f t="shared" si="27"/>
        <v>0</v>
      </c>
      <c r="L84" s="93">
        <f t="shared" si="27"/>
        <v>0</v>
      </c>
      <c r="M84" s="93">
        <f t="shared" si="27"/>
        <v>0</v>
      </c>
      <c r="N84" s="93">
        <f t="shared" si="27"/>
        <v>0</v>
      </c>
      <c r="O84" s="93">
        <f t="shared" si="27"/>
        <v>0</v>
      </c>
      <c r="P84" s="93">
        <f t="shared" si="27"/>
        <v>0</v>
      </c>
      <c r="Q84" s="93">
        <f t="shared" si="27"/>
        <v>0</v>
      </c>
      <c r="R84" s="93">
        <f t="shared" si="27"/>
        <v>0</v>
      </c>
      <c r="S84" s="93">
        <f t="shared" si="27"/>
        <v>0</v>
      </c>
      <c r="T84" s="93">
        <f t="shared" si="27"/>
        <v>0</v>
      </c>
      <c r="U84" s="93">
        <f t="shared" si="27"/>
        <v>0</v>
      </c>
      <c r="V84" s="93">
        <f t="shared" si="27"/>
        <v>0</v>
      </c>
      <c r="W84" s="93">
        <f t="shared" si="27"/>
        <v>1520000</v>
      </c>
      <c r="X84" s="93">
        <f t="shared" si="27"/>
        <v>100000</v>
      </c>
      <c r="Y84" s="93"/>
      <c r="Z84" s="93">
        <f t="shared" si="27"/>
        <v>0</v>
      </c>
      <c r="AA84" s="93">
        <f t="shared" si="27"/>
        <v>0</v>
      </c>
      <c r="AB84" s="93">
        <f t="shared" si="27"/>
        <v>0</v>
      </c>
      <c r="AC84" s="93">
        <f t="shared" si="27"/>
        <v>0</v>
      </c>
      <c r="AD84" s="93">
        <f t="shared" si="27"/>
        <v>0</v>
      </c>
      <c r="AE84" s="93">
        <f t="shared" si="27"/>
        <v>0</v>
      </c>
      <c r="AF84" s="93">
        <f t="shared" si="27"/>
        <v>0</v>
      </c>
      <c r="AG84" s="93">
        <f t="shared" si="27"/>
        <v>0</v>
      </c>
      <c r="AH84" s="93">
        <f t="shared" si="27"/>
        <v>0</v>
      </c>
      <c r="AI84" s="93">
        <f t="shared" si="27"/>
        <v>127000</v>
      </c>
      <c r="AJ84" s="93">
        <f t="shared" si="27"/>
        <v>762000</v>
      </c>
      <c r="AK84" s="93">
        <f t="shared" si="27"/>
        <v>0</v>
      </c>
      <c r="AL84" s="93">
        <f t="shared" si="27"/>
        <v>0</v>
      </c>
      <c r="AM84" s="93">
        <f t="shared" si="27"/>
        <v>0</v>
      </c>
      <c r="AN84" s="93">
        <f t="shared" si="27"/>
        <v>0</v>
      </c>
      <c r="AO84" s="93">
        <f t="shared" si="27"/>
        <v>0</v>
      </c>
      <c r="AP84" s="93">
        <f t="shared" si="27"/>
        <v>544963</v>
      </c>
      <c r="AQ84" s="93">
        <f t="shared" si="27"/>
        <v>0</v>
      </c>
      <c r="AR84" s="93">
        <f t="shared" si="27"/>
        <v>0</v>
      </c>
      <c r="AS84" s="93">
        <f t="shared" si="27"/>
        <v>0</v>
      </c>
      <c r="AT84" s="93">
        <f t="shared" si="27"/>
        <v>0</v>
      </c>
      <c r="AU84" s="93">
        <f t="shared" si="27"/>
        <v>0</v>
      </c>
      <c r="AV84" s="93">
        <f t="shared" si="27"/>
        <v>0</v>
      </c>
      <c r="AW84" s="93">
        <f t="shared" si="27"/>
        <v>0</v>
      </c>
      <c r="AX84" s="93">
        <f t="shared" si="27"/>
        <v>0</v>
      </c>
      <c r="AY84" s="93">
        <f t="shared" si="27"/>
        <v>0</v>
      </c>
      <c r="AZ84" s="93">
        <f t="shared" si="27"/>
        <v>0</v>
      </c>
      <c r="BA84" s="101">
        <f t="shared" si="22"/>
        <v>20010483</v>
      </c>
      <c r="BB84" s="93">
        <f t="shared" si="27"/>
        <v>0</v>
      </c>
      <c r="BC84" s="93">
        <f t="shared" si="27"/>
        <v>0</v>
      </c>
      <c r="BD84" s="93">
        <f t="shared" si="27"/>
        <v>0</v>
      </c>
      <c r="BE84" s="93">
        <f t="shared" si="27"/>
        <v>0</v>
      </c>
      <c r="BF84" s="93">
        <f t="shared" si="27"/>
        <v>0</v>
      </c>
      <c r="BG84" s="93">
        <f t="shared" si="27"/>
        <v>0</v>
      </c>
      <c r="BH84" s="93">
        <f t="shared" si="27"/>
        <v>0</v>
      </c>
      <c r="BI84" s="93">
        <f t="shared" si="27"/>
        <v>0</v>
      </c>
      <c r="BJ84" s="93">
        <f t="shared" si="27"/>
        <v>0</v>
      </c>
      <c r="BK84" s="93">
        <f t="shared" si="27"/>
        <v>0</v>
      </c>
      <c r="BL84" s="93">
        <f t="shared" si="27"/>
        <v>0</v>
      </c>
      <c r="BM84" s="93">
        <f t="shared" si="27"/>
        <v>0</v>
      </c>
      <c r="BN84" s="93">
        <f t="shared" si="27"/>
        <v>0</v>
      </c>
      <c r="BO84" s="93">
        <f aca="true" t="shared" si="28" ref="BO84:BV84">SUM(BO77:BO83)</f>
        <v>4800000</v>
      </c>
      <c r="BP84" s="93">
        <f t="shared" si="28"/>
        <v>0</v>
      </c>
      <c r="BQ84" s="93">
        <f t="shared" si="28"/>
        <v>0</v>
      </c>
      <c r="BR84" s="93">
        <f t="shared" si="28"/>
        <v>100000</v>
      </c>
      <c r="BS84" s="93">
        <f t="shared" si="28"/>
        <v>114300</v>
      </c>
      <c r="BT84" s="93">
        <f t="shared" si="28"/>
        <v>900000</v>
      </c>
      <c r="BU84" s="93">
        <f t="shared" si="28"/>
        <v>0</v>
      </c>
      <c r="BV84" s="93">
        <f t="shared" si="28"/>
        <v>0</v>
      </c>
      <c r="BW84" s="105">
        <f t="shared" si="23"/>
        <v>25924783</v>
      </c>
    </row>
    <row r="85" spans="1:75" ht="15">
      <c r="A85" s="177" t="s">
        <v>128</v>
      </c>
      <c r="B85" s="168" t="s">
        <v>129</v>
      </c>
      <c r="C85" s="102"/>
      <c r="D85" s="93"/>
      <c r="E85" s="102">
        <v>85150253</v>
      </c>
      <c r="F85" s="93"/>
      <c r="G85" s="93"/>
      <c r="H85" s="93"/>
      <c r="I85" s="93"/>
      <c r="J85" s="93"/>
      <c r="K85" s="93">
        <v>600000</v>
      </c>
      <c r="L85" s="93"/>
      <c r="M85" s="93"/>
      <c r="N85" s="93">
        <v>3064096</v>
      </c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102"/>
      <c r="AA85" s="93"/>
      <c r="AB85" s="93"/>
      <c r="AC85" s="93"/>
      <c r="AD85" s="93"/>
      <c r="AE85" s="93"/>
      <c r="AF85" s="93"/>
      <c r="AG85" s="93"/>
      <c r="AH85" s="93"/>
      <c r="AI85" s="93"/>
      <c r="AJ85" s="102"/>
      <c r="AK85" s="93"/>
      <c r="AL85" s="93"/>
      <c r="AM85" s="93"/>
      <c r="AN85" s="93"/>
      <c r="AO85" s="93"/>
      <c r="AP85" s="93"/>
      <c r="AQ85" s="102"/>
      <c r="AR85" s="93"/>
      <c r="AS85" s="93"/>
      <c r="AT85" s="93"/>
      <c r="AU85" s="102"/>
      <c r="AV85" s="93"/>
      <c r="AW85" s="93"/>
      <c r="AX85" s="93"/>
      <c r="AY85" s="93"/>
      <c r="AZ85" s="93"/>
      <c r="BA85" s="101">
        <f t="shared" si="22"/>
        <v>88814349</v>
      </c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>
        <v>5000000</v>
      </c>
      <c r="BQ85" s="105">
        <v>-15748031</v>
      </c>
      <c r="BR85" s="105"/>
      <c r="BS85" s="105"/>
      <c r="BT85" s="105"/>
      <c r="BU85" s="105"/>
      <c r="BV85" s="105"/>
      <c r="BW85" s="105">
        <f t="shared" si="23"/>
        <v>78066318</v>
      </c>
    </row>
    <row r="86" spans="1:75" ht="15">
      <c r="A86" s="177" t="s">
        <v>130</v>
      </c>
      <c r="B86" s="168" t="s">
        <v>131</v>
      </c>
      <c r="C86" s="102"/>
      <c r="D86" s="93"/>
      <c r="E86" s="102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102"/>
      <c r="AA86" s="93"/>
      <c r="AB86" s="93"/>
      <c r="AC86" s="93"/>
      <c r="AD86" s="93"/>
      <c r="AE86" s="93"/>
      <c r="AF86" s="93"/>
      <c r="AG86" s="93"/>
      <c r="AH86" s="93"/>
      <c r="AI86" s="93"/>
      <c r="AJ86" s="102"/>
      <c r="AK86" s="93"/>
      <c r="AL86" s="93"/>
      <c r="AM86" s="93"/>
      <c r="AN86" s="93"/>
      <c r="AO86" s="93"/>
      <c r="AP86" s="93"/>
      <c r="AQ86" s="102"/>
      <c r="AR86" s="93"/>
      <c r="AS86" s="93"/>
      <c r="AT86" s="93"/>
      <c r="AU86" s="102"/>
      <c r="AV86" s="93"/>
      <c r="AW86" s="93"/>
      <c r="AX86" s="93"/>
      <c r="AY86" s="93"/>
      <c r="AZ86" s="93"/>
      <c r="BA86" s="101">
        <f t="shared" si="22"/>
        <v>0</v>
      </c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>
        <f t="shared" si="23"/>
        <v>0</v>
      </c>
    </row>
    <row r="87" spans="1:75" ht="15">
      <c r="A87" s="177" t="s">
        <v>132</v>
      </c>
      <c r="B87" s="168" t="s">
        <v>133</v>
      </c>
      <c r="C87" s="102"/>
      <c r="D87" s="93"/>
      <c r="E87" s="102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102"/>
      <c r="AA87" s="93"/>
      <c r="AB87" s="93"/>
      <c r="AC87" s="93"/>
      <c r="AD87" s="93"/>
      <c r="AE87" s="93"/>
      <c r="AF87" s="93"/>
      <c r="AG87" s="93"/>
      <c r="AH87" s="93"/>
      <c r="AI87" s="93"/>
      <c r="AJ87" s="102"/>
      <c r="AK87" s="93"/>
      <c r="AL87" s="93"/>
      <c r="AM87" s="93"/>
      <c r="AN87" s="93"/>
      <c r="AO87" s="93"/>
      <c r="AP87" s="93"/>
      <c r="AQ87" s="102"/>
      <c r="AR87" s="93"/>
      <c r="AS87" s="93"/>
      <c r="AT87" s="93"/>
      <c r="AU87" s="102"/>
      <c r="AV87" s="93"/>
      <c r="AW87" s="93"/>
      <c r="AX87" s="93"/>
      <c r="AY87" s="93"/>
      <c r="AZ87" s="93"/>
      <c r="BA87" s="101">
        <f t="shared" si="22"/>
        <v>0</v>
      </c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>
        <f t="shared" si="23"/>
        <v>0</v>
      </c>
    </row>
    <row r="88" spans="1:75" ht="15">
      <c r="A88" s="177" t="s">
        <v>134</v>
      </c>
      <c r="B88" s="168" t="s">
        <v>135</v>
      </c>
      <c r="C88" s="102"/>
      <c r="D88" s="93"/>
      <c r="E88" s="102">
        <v>22990568</v>
      </c>
      <c r="F88" s="93"/>
      <c r="G88" s="93"/>
      <c r="H88" s="93"/>
      <c r="I88" s="93"/>
      <c r="J88" s="93"/>
      <c r="K88" s="93"/>
      <c r="L88" s="93"/>
      <c r="M88" s="93"/>
      <c r="N88" s="93">
        <v>827306</v>
      </c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102"/>
      <c r="AA88" s="93"/>
      <c r="AB88" s="93"/>
      <c r="AC88" s="93"/>
      <c r="AD88" s="93"/>
      <c r="AE88" s="93"/>
      <c r="AF88" s="93"/>
      <c r="AG88" s="93"/>
      <c r="AH88" s="93"/>
      <c r="AI88" s="93"/>
      <c r="AJ88" s="102"/>
      <c r="AK88" s="93"/>
      <c r="AL88" s="93"/>
      <c r="AM88" s="93"/>
      <c r="AN88" s="93"/>
      <c r="AO88" s="93"/>
      <c r="AP88" s="93"/>
      <c r="AQ88" s="102"/>
      <c r="AR88" s="93"/>
      <c r="AS88" s="93"/>
      <c r="AT88" s="93"/>
      <c r="AU88" s="102"/>
      <c r="AV88" s="93"/>
      <c r="AW88" s="93"/>
      <c r="AX88" s="93"/>
      <c r="AY88" s="93"/>
      <c r="AZ88" s="93"/>
      <c r="BA88" s="101">
        <f t="shared" si="22"/>
        <v>23817874</v>
      </c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>
        <v>-4251969</v>
      </c>
      <c r="BR88" s="105"/>
      <c r="BS88" s="105"/>
      <c r="BT88" s="105"/>
      <c r="BU88" s="105"/>
      <c r="BV88" s="105"/>
      <c r="BW88" s="105">
        <f t="shared" si="23"/>
        <v>19565905</v>
      </c>
    </row>
    <row r="89" spans="1:75" ht="15">
      <c r="A89" s="179" t="s">
        <v>350</v>
      </c>
      <c r="B89" s="174" t="s">
        <v>136</v>
      </c>
      <c r="C89" s="102">
        <f aca="true" t="shared" si="29" ref="C89:BN89">SUM(C85:C88)</f>
        <v>0</v>
      </c>
      <c r="D89" s="93">
        <f t="shared" si="29"/>
        <v>0</v>
      </c>
      <c r="E89" s="102">
        <f t="shared" si="29"/>
        <v>108140821</v>
      </c>
      <c r="F89" s="93">
        <f t="shared" si="29"/>
        <v>0</v>
      </c>
      <c r="G89" s="93">
        <f t="shared" si="29"/>
        <v>0</v>
      </c>
      <c r="H89" s="93">
        <f t="shared" si="29"/>
        <v>0</v>
      </c>
      <c r="I89" s="93">
        <f t="shared" si="29"/>
        <v>0</v>
      </c>
      <c r="J89" s="93">
        <f t="shared" si="29"/>
        <v>0</v>
      </c>
      <c r="K89" s="93">
        <f t="shared" si="29"/>
        <v>600000</v>
      </c>
      <c r="L89" s="93">
        <f t="shared" si="29"/>
        <v>0</v>
      </c>
      <c r="M89" s="93">
        <f t="shared" si="29"/>
        <v>0</v>
      </c>
      <c r="N89" s="93">
        <f t="shared" si="29"/>
        <v>3891402</v>
      </c>
      <c r="O89" s="93">
        <f t="shared" si="29"/>
        <v>0</v>
      </c>
      <c r="P89" s="93">
        <f t="shared" si="29"/>
        <v>0</v>
      </c>
      <c r="Q89" s="93">
        <f t="shared" si="29"/>
        <v>0</v>
      </c>
      <c r="R89" s="93">
        <f t="shared" si="29"/>
        <v>0</v>
      </c>
      <c r="S89" s="93">
        <f t="shared" si="29"/>
        <v>0</v>
      </c>
      <c r="T89" s="93">
        <f t="shared" si="29"/>
        <v>0</v>
      </c>
      <c r="U89" s="93">
        <f t="shared" si="29"/>
        <v>0</v>
      </c>
      <c r="V89" s="93">
        <f t="shared" si="29"/>
        <v>0</v>
      </c>
      <c r="W89" s="93">
        <f t="shared" si="29"/>
        <v>0</v>
      </c>
      <c r="X89" s="93">
        <f t="shared" si="29"/>
        <v>0</v>
      </c>
      <c r="Y89" s="93"/>
      <c r="Z89" s="93">
        <f t="shared" si="29"/>
        <v>0</v>
      </c>
      <c r="AA89" s="93">
        <f t="shared" si="29"/>
        <v>0</v>
      </c>
      <c r="AB89" s="93">
        <f t="shared" si="29"/>
        <v>0</v>
      </c>
      <c r="AC89" s="93">
        <f t="shared" si="29"/>
        <v>0</v>
      </c>
      <c r="AD89" s="93">
        <f t="shared" si="29"/>
        <v>0</v>
      </c>
      <c r="AE89" s="93">
        <f t="shared" si="29"/>
        <v>0</v>
      </c>
      <c r="AF89" s="93">
        <f t="shared" si="29"/>
        <v>0</v>
      </c>
      <c r="AG89" s="93">
        <f t="shared" si="29"/>
        <v>0</v>
      </c>
      <c r="AH89" s="93">
        <f t="shared" si="29"/>
        <v>0</v>
      </c>
      <c r="AI89" s="93">
        <f t="shared" si="29"/>
        <v>0</v>
      </c>
      <c r="AJ89" s="93">
        <f t="shared" si="29"/>
        <v>0</v>
      </c>
      <c r="AK89" s="93">
        <f t="shared" si="29"/>
        <v>0</v>
      </c>
      <c r="AL89" s="93">
        <f t="shared" si="29"/>
        <v>0</v>
      </c>
      <c r="AM89" s="93">
        <f t="shared" si="29"/>
        <v>0</v>
      </c>
      <c r="AN89" s="93">
        <f t="shared" si="29"/>
        <v>0</v>
      </c>
      <c r="AO89" s="93">
        <f t="shared" si="29"/>
        <v>0</v>
      </c>
      <c r="AP89" s="93">
        <f t="shared" si="29"/>
        <v>0</v>
      </c>
      <c r="AQ89" s="93">
        <f t="shared" si="29"/>
        <v>0</v>
      </c>
      <c r="AR89" s="93">
        <f t="shared" si="29"/>
        <v>0</v>
      </c>
      <c r="AS89" s="93">
        <f t="shared" si="29"/>
        <v>0</v>
      </c>
      <c r="AT89" s="93">
        <f t="shared" si="29"/>
        <v>0</v>
      </c>
      <c r="AU89" s="93">
        <f t="shared" si="29"/>
        <v>0</v>
      </c>
      <c r="AV89" s="93">
        <f t="shared" si="29"/>
        <v>0</v>
      </c>
      <c r="AW89" s="93">
        <f t="shared" si="29"/>
        <v>0</v>
      </c>
      <c r="AX89" s="93">
        <f t="shared" si="29"/>
        <v>0</v>
      </c>
      <c r="AY89" s="93">
        <f t="shared" si="29"/>
        <v>0</v>
      </c>
      <c r="AZ89" s="93">
        <f t="shared" si="29"/>
        <v>0</v>
      </c>
      <c r="BA89" s="101">
        <f t="shared" si="22"/>
        <v>112632223</v>
      </c>
      <c r="BB89" s="93">
        <f t="shared" si="29"/>
        <v>0</v>
      </c>
      <c r="BC89" s="93">
        <f t="shared" si="29"/>
        <v>0</v>
      </c>
      <c r="BD89" s="93">
        <f t="shared" si="29"/>
        <v>0</v>
      </c>
      <c r="BE89" s="93">
        <f t="shared" si="29"/>
        <v>0</v>
      </c>
      <c r="BF89" s="93">
        <f t="shared" si="29"/>
        <v>0</v>
      </c>
      <c r="BG89" s="93">
        <f t="shared" si="29"/>
        <v>0</v>
      </c>
      <c r="BH89" s="93">
        <f t="shared" si="29"/>
        <v>0</v>
      </c>
      <c r="BI89" s="93">
        <f t="shared" si="29"/>
        <v>0</v>
      </c>
      <c r="BJ89" s="93">
        <f t="shared" si="29"/>
        <v>0</v>
      </c>
      <c r="BK89" s="93">
        <f t="shared" si="29"/>
        <v>0</v>
      </c>
      <c r="BL89" s="93">
        <f t="shared" si="29"/>
        <v>0</v>
      </c>
      <c r="BM89" s="93">
        <f t="shared" si="29"/>
        <v>0</v>
      </c>
      <c r="BN89" s="93">
        <f t="shared" si="29"/>
        <v>0</v>
      </c>
      <c r="BO89" s="93">
        <f aca="true" t="shared" si="30" ref="BO89:BV89">SUM(BO85:BO88)</f>
        <v>0</v>
      </c>
      <c r="BP89" s="93">
        <f t="shared" si="30"/>
        <v>5000000</v>
      </c>
      <c r="BQ89" s="93">
        <f t="shared" si="30"/>
        <v>-20000000</v>
      </c>
      <c r="BR89" s="93">
        <f t="shared" si="30"/>
        <v>0</v>
      </c>
      <c r="BS89" s="93">
        <f t="shared" si="30"/>
        <v>0</v>
      </c>
      <c r="BT89" s="93">
        <f t="shared" si="30"/>
        <v>0</v>
      </c>
      <c r="BU89" s="93">
        <f t="shared" si="30"/>
        <v>0</v>
      </c>
      <c r="BV89" s="93">
        <f t="shared" si="30"/>
        <v>0</v>
      </c>
      <c r="BW89" s="105">
        <f t="shared" si="23"/>
        <v>97632223</v>
      </c>
    </row>
    <row r="90" spans="1:75" ht="30">
      <c r="A90" s="177" t="s">
        <v>137</v>
      </c>
      <c r="B90" s="168" t="s">
        <v>138</v>
      </c>
      <c r="C90" s="102"/>
      <c r="D90" s="93"/>
      <c r="E90" s="102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102"/>
      <c r="AA90" s="93"/>
      <c r="AB90" s="93"/>
      <c r="AC90" s="93"/>
      <c r="AD90" s="93"/>
      <c r="AE90" s="93"/>
      <c r="AF90" s="93"/>
      <c r="AG90" s="93"/>
      <c r="AH90" s="93"/>
      <c r="AI90" s="93"/>
      <c r="AJ90" s="102"/>
      <c r="AK90" s="93"/>
      <c r="AL90" s="93"/>
      <c r="AM90" s="93"/>
      <c r="AN90" s="93"/>
      <c r="AO90" s="93"/>
      <c r="AP90" s="93"/>
      <c r="AQ90" s="102"/>
      <c r="AR90" s="93"/>
      <c r="AS90" s="93"/>
      <c r="AT90" s="93"/>
      <c r="AU90" s="102"/>
      <c r="AV90" s="93"/>
      <c r="AW90" s="93"/>
      <c r="AX90" s="93"/>
      <c r="AY90" s="93"/>
      <c r="AZ90" s="93"/>
      <c r="BA90" s="101">
        <f t="shared" si="22"/>
        <v>0</v>
      </c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>
        <f t="shared" si="23"/>
        <v>0</v>
      </c>
    </row>
    <row r="91" spans="1:75" ht="30">
      <c r="A91" s="177" t="s">
        <v>381</v>
      </c>
      <c r="B91" s="168" t="s">
        <v>139</v>
      </c>
      <c r="C91" s="102"/>
      <c r="D91" s="93"/>
      <c r="E91" s="102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102"/>
      <c r="AA91" s="93"/>
      <c r="AB91" s="93"/>
      <c r="AC91" s="93"/>
      <c r="AD91" s="93"/>
      <c r="AE91" s="93"/>
      <c r="AF91" s="93"/>
      <c r="AG91" s="93"/>
      <c r="AH91" s="93"/>
      <c r="AI91" s="93"/>
      <c r="AJ91" s="102"/>
      <c r="AK91" s="93"/>
      <c r="AL91" s="93"/>
      <c r="AM91" s="93"/>
      <c r="AN91" s="93"/>
      <c r="AO91" s="93"/>
      <c r="AP91" s="93"/>
      <c r="AQ91" s="102"/>
      <c r="AR91" s="93"/>
      <c r="AS91" s="93"/>
      <c r="AT91" s="93"/>
      <c r="AU91" s="102"/>
      <c r="AV91" s="93"/>
      <c r="AW91" s="93"/>
      <c r="AX91" s="93"/>
      <c r="AY91" s="93"/>
      <c r="AZ91" s="93"/>
      <c r="BA91" s="101">
        <f t="shared" si="22"/>
        <v>0</v>
      </c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>
        <f t="shared" si="23"/>
        <v>0</v>
      </c>
    </row>
    <row r="92" spans="1:75" ht="30">
      <c r="A92" s="177" t="s">
        <v>382</v>
      </c>
      <c r="B92" s="168" t="s">
        <v>140</v>
      </c>
      <c r="C92" s="102"/>
      <c r="D92" s="93"/>
      <c r="E92" s="102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102"/>
      <c r="AA92" s="93"/>
      <c r="AB92" s="93"/>
      <c r="AC92" s="93"/>
      <c r="AD92" s="93"/>
      <c r="AE92" s="93"/>
      <c r="AF92" s="93"/>
      <c r="AG92" s="93"/>
      <c r="AH92" s="93"/>
      <c r="AI92" s="93"/>
      <c r="AJ92" s="102"/>
      <c r="AK92" s="93"/>
      <c r="AL92" s="93"/>
      <c r="AM92" s="93"/>
      <c r="AN92" s="93"/>
      <c r="AO92" s="93"/>
      <c r="AP92" s="93"/>
      <c r="AQ92" s="102"/>
      <c r="AR92" s="93"/>
      <c r="AS92" s="93"/>
      <c r="AT92" s="93"/>
      <c r="AU92" s="102"/>
      <c r="AV92" s="93"/>
      <c r="AW92" s="93"/>
      <c r="AX92" s="93"/>
      <c r="AY92" s="93"/>
      <c r="AZ92" s="93"/>
      <c r="BA92" s="101">
        <f t="shared" si="22"/>
        <v>0</v>
      </c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>
        <f t="shared" si="23"/>
        <v>0</v>
      </c>
    </row>
    <row r="93" spans="1:75" ht="15">
      <c r="A93" s="177" t="s">
        <v>383</v>
      </c>
      <c r="B93" s="168" t="s">
        <v>141</v>
      </c>
      <c r="C93" s="102"/>
      <c r="D93" s="93"/>
      <c r="E93" s="102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102"/>
      <c r="AA93" s="93"/>
      <c r="AB93" s="93"/>
      <c r="AC93" s="93"/>
      <c r="AD93" s="93"/>
      <c r="AE93" s="93"/>
      <c r="AF93" s="93"/>
      <c r="AG93" s="93"/>
      <c r="AH93" s="93"/>
      <c r="AI93" s="93"/>
      <c r="AJ93" s="102"/>
      <c r="AK93" s="93"/>
      <c r="AL93" s="93"/>
      <c r="AM93" s="93"/>
      <c r="AN93" s="93"/>
      <c r="AO93" s="93"/>
      <c r="AP93" s="93"/>
      <c r="AQ93" s="102"/>
      <c r="AR93" s="93"/>
      <c r="AS93" s="93"/>
      <c r="AT93" s="93"/>
      <c r="AU93" s="102"/>
      <c r="AV93" s="93"/>
      <c r="AW93" s="93"/>
      <c r="AX93" s="93"/>
      <c r="AY93" s="93"/>
      <c r="AZ93" s="93"/>
      <c r="BA93" s="101">
        <f t="shared" si="22"/>
        <v>0</v>
      </c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>
        <f t="shared" si="23"/>
        <v>0</v>
      </c>
    </row>
    <row r="94" spans="1:75" ht="30">
      <c r="A94" s="177" t="s">
        <v>384</v>
      </c>
      <c r="B94" s="168" t="s">
        <v>142</v>
      </c>
      <c r="C94" s="102"/>
      <c r="D94" s="93"/>
      <c r="E94" s="102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102"/>
      <c r="AA94" s="93"/>
      <c r="AB94" s="93"/>
      <c r="AC94" s="93"/>
      <c r="AD94" s="93"/>
      <c r="AE94" s="93"/>
      <c r="AF94" s="93"/>
      <c r="AG94" s="93"/>
      <c r="AH94" s="93"/>
      <c r="AI94" s="93"/>
      <c r="AJ94" s="102"/>
      <c r="AK94" s="93"/>
      <c r="AL94" s="93"/>
      <c r="AM94" s="93"/>
      <c r="AN94" s="93"/>
      <c r="AO94" s="93"/>
      <c r="AP94" s="93"/>
      <c r="AQ94" s="102"/>
      <c r="AR94" s="93"/>
      <c r="AS94" s="93"/>
      <c r="AT94" s="93"/>
      <c r="AU94" s="102"/>
      <c r="AV94" s="93"/>
      <c r="AW94" s="93"/>
      <c r="AX94" s="93"/>
      <c r="AY94" s="93"/>
      <c r="AZ94" s="93"/>
      <c r="BA94" s="101">
        <f t="shared" si="22"/>
        <v>0</v>
      </c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>
        <f t="shared" si="23"/>
        <v>0</v>
      </c>
    </row>
    <row r="95" spans="1:75" ht="30">
      <c r="A95" s="177" t="s">
        <v>385</v>
      </c>
      <c r="B95" s="168" t="s">
        <v>143</v>
      </c>
      <c r="C95" s="102"/>
      <c r="D95" s="93"/>
      <c r="E95" s="102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102"/>
      <c r="AA95" s="93"/>
      <c r="AB95" s="93"/>
      <c r="AC95" s="93"/>
      <c r="AD95" s="93"/>
      <c r="AE95" s="93"/>
      <c r="AF95" s="93"/>
      <c r="AG95" s="93"/>
      <c r="AH95" s="93"/>
      <c r="AI95" s="93"/>
      <c r="AJ95" s="102"/>
      <c r="AK95" s="93"/>
      <c r="AL95" s="93"/>
      <c r="AM95" s="93"/>
      <c r="AN95" s="93"/>
      <c r="AO95" s="93"/>
      <c r="AP95" s="93"/>
      <c r="AQ95" s="102"/>
      <c r="AR95" s="93"/>
      <c r="AS95" s="93"/>
      <c r="AT95" s="93"/>
      <c r="AU95" s="102"/>
      <c r="AV95" s="93"/>
      <c r="AW95" s="93"/>
      <c r="AX95" s="93"/>
      <c r="AY95" s="93"/>
      <c r="AZ95" s="93"/>
      <c r="BA95" s="101">
        <f t="shared" si="22"/>
        <v>0</v>
      </c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>
        <f t="shared" si="23"/>
        <v>0</v>
      </c>
    </row>
    <row r="96" spans="1:75" ht="15">
      <c r="A96" s="177" t="s">
        <v>144</v>
      </c>
      <c r="B96" s="168" t="s">
        <v>145</v>
      </c>
      <c r="C96" s="102"/>
      <c r="D96" s="93"/>
      <c r="E96" s="102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102"/>
      <c r="AA96" s="93"/>
      <c r="AB96" s="93"/>
      <c r="AC96" s="93"/>
      <c r="AD96" s="93"/>
      <c r="AE96" s="93"/>
      <c r="AF96" s="93"/>
      <c r="AG96" s="93"/>
      <c r="AH96" s="93"/>
      <c r="AI96" s="93"/>
      <c r="AJ96" s="102"/>
      <c r="AK96" s="93"/>
      <c r="AL96" s="93"/>
      <c r="AM96" s="93"/>
      <c r="AN96" s="93"/>
      <c r="AO96" s="93"/>
      <c r="AP96" s="93"/>
      <c r="AQ96" s="102"/>
      <c r="AR96" s="93"/>
      <c r="AS96" s="93"/>
      <c r="AT96" s="93"/>
      <c r="AU96" s="102"/>
      <c r="AV96" s="93"/>
      <c r="AW96" s="93"/>
      <c r="AX96" s="93"/>
      <c r="AY96" s="93"/>
      <c r="AZ96" s="93"/>
      <c r="BA96" s="101">
        <f t="shared" si="22"/>
        <v>0</v>
      </c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>
        <f t="shared" si="23"/>
        <v>0</v>
      </c>
    </row>
    <row r="97" spans="1:75" ht="15">
      <c r="A97" s="177" t="s">
        <v>386</v>
      </c>
      <c r="B97" s="168" t="s">
        <v>146</v>
      </c>
      <c r="C97" s="102"/>
      <c r="D97" s="93"/>
      <c r="E97" s="102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102"/>
      <c r="AA97" s="93"/>
      <c r="AB97" s="93"/>
      <c r="AC97" s="93"/>
      <c r="AD97" s="93"/>
      <c r="AE97" s="93"/>
      <c r="AF97" s="93"/>
      <c r="AG97" s="93"/>
      <c r="AH97" s="93"/>
      <c r="AI97" s="93"/>
      <c r="AJ97" s="102"/>
      <c r="AK97" s="93"/>
      <c r="AL97" s="93"/>
      <c r="AM97" s="93"/>
      <c r="AN97" s="93"/>
      <c r="AO97" s="93"/>
      <c r="AP97" s="93"/>
      <c r="AQ97" s="102"/>
      <c r="AR97" s="93"/>
      <c r="AS97" s="93"/>
      <c r="AT97" s="93"/>
      <c r="AU97" s="102"/>
      <c r="AV97" s="93"/>
      <c r="AW97" s="93"/>
      <c r="AX97" s="93"/>
      <c r="AY97" s="93"/>
      <c r="AZ97" s="93"/>
      <c r="BA97" s="101">
        <f t="shared" si="22"/>
        <v>0</v>
      </c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>
        <f t="shared" si="23"/>
        <v>0</v>
      </c>
    </row>
    <row r="98" spans="1:75" ht="15">
      <c r="A98" s="179" t="s">
        <v>351</v>
      </c>
      <c r="B98" s="174" t="s">
        <v>147</v>
      </c>
      <c r="C98" s="102">
        <f aca="true" t="shared" si="31" ref="C98:BN98">SUM(C90:C97)</f>
        <v>0</v>
      </c>
      <c r="D98" s="93">
        <f t="shared" si="31"/>
        <v>0</v>
      </c>
      <c r="E98" s="102">
        <f t="shared" si="31"/>
        <v>0</v>
      </c>
      <c r="F98" s="93">
        <f t="shared" si="31"/>
        <v>0</v>
      </c>
      <c r="G98" s="93">
        <f t="shared" si="31"/>
        <v>0</v>
      </c>
      <c r="H98" s="93">
        <f t="shared" si="31"/>
        <v>0</v>
      </c>
      <c r="I98" s="93">
        <f t="shared" si="31"/>
        <v>0</v>
      </c>
      <c r="J98" s="93">
        <f t="shared" si="31"/>
        <v>0</v>
      </c>
      <c r="K98" s="93">
        <f t="shared" si="31"/>
        <v>0</v>
      </c>
      <c r="L98" s="93">
        <f t="shared" si="31"/>
        <v>0</v>
      </c>
      <c r="M98" s="93">
        <f t="shared" si="31"/>
        <v>0</v>
      </c>
      <c r="N98" s="93">
        <f t="shared" si="31"/>
        <v>0</v>
      </c>
      <c r="O98" s="93">
        <f t="shared" si="31"/>
        <v>0</v>
      </c>
      <c r="P98" s="93">
        <f t="shared" si="31"/>
        <v>0</v>
      </c>
      <c r="Q98" s="93">
        <f t="shared" si="31"/>
        <v>0</v>
      </c>
      <c r="R98" s="93">
        <f t="shared" si="31"/>
        <v>0</v>
      </c>
      <c r="S98" s="93">
        <f t="shared" si="31"/>
        <v>0</v>
      </c>
      <c r="T98" s="93">
        <f t="shared" si="31"/>
        <v>0</v>
      </c>
      <c r="U98" s="93">
        <f t="shared" si="31"/>
        <v>0</v>
      </c>
      <c r="V98" s="93">
        <f t="shared" si="31"/>
        <v>0</v>
      </c>
      <c r="W98" s="93">
        <f t="shared" si="31"/>
        <v>0</v>
      </c>
      <c r="X98" s="93">
        <f t="shared" si="31"/>
        <v>0</v>
      </c>
      <c r="Y98" s="93"/>
      <c r="Z98" s="93">
        <f t="shared" si="31"/>
        <v>0</v>
      </c>
      <c r="AA98" s="93">
        <f t="shared" si="31"/>
        <v>0</v>
      </c>
      <c r="AB98" s="93">
        <f t="shared" si="31"/>
        <v>0</v>
      </c>
      <c r="AC98" s="93">
        <f t="shared" si="31"/>
        <v>0</v>
      </c>
      <c r="AD98" s="93">
        <f t="shared" si="31"/>
        <v>0</v>
      </c>
      <c r="AE98" s="93">
        <f t="shared" si="31"/>
        <v>0</v>
      </c>
      <c r="AF98" s="93">
        <f t="shared" si="31"/>
        <v>0</v>
      </c>
      <c r="AG98" s="93">
        <f t="shared" si="31"/>
        <v>0</v>
      </c>
      <c r="AH98" s="93">
        <f t="shared" si="31"/>
        <v>0</v>
      </c>
      <c r="AI98" s="93">
        <f t="shared" si="31"/>
        <v>0</v>
      </c>
      <c r="AJ98" s="93">
        <f t="shared" si="31"/>
        <v>0</v>
      </c>
      <c r="AK98" s="93">
        <f t="shared" si="31"/>
        <v>0</v>
      </c>
      <c r="AL98" s="93">
        <f t="shared" si="31"/>
        <v>0</v>
      </c>
      <c r="AM98" s="93">
        <f t="shared" si="31"/>
        <v>0</v>
      </c>
      <c r="AN98" s="93">
        <f t="shared" si="31"/>
        <v>0</v>
      </c>
      <c r="AO98" s="93">
        <f t="shared" si="31"/>
        <v>0</v>
      </c>
      <c r="AP98" s="93">
        <f t="shared" si="31"/>
        <v>0</v>
      </c>
      <c r="AQ98" s="93">
        <f t="shared" si="31"/>
        <v>0</v>
      </c>
      <c r="AR98" s="93">
        <f t="shared" si="31"/>
        <v>0</v>
      </c>
      <c r="AS98" s="93">
        <f t="shared" si="31"/>
        <v>0</v>
      </c>
      <c r="AT98" s="93">
        <f t="shared" si="31"/>
        <v>0</v>
      </c>
      <c r="AU98" s="93">
        <f t="shared" si="31"/>
        <v>0</v>
      </c>
      <c r="AV98" s="93">
        <f t="shared" si="31"/>
        <v>0</v>
      </c>
      <c r="AW98" s="93">
        <f t="shared" si="31"/>
        <v>0</v>
      </c>
      <c r="AX98" s="93">
        <f t="shared" si="31"/>
        <v>0</v>
      </c>
      <c r="AY98" s="93">
        <f t="shared" si="31"/>
        <v>0</v>
      </c>
      <c r="AZ98" s="93">
        <f t="shared" si="31"/>
        <v>0</v>
      </c>
      <c r="BA98" s="101">
        <f t="shared" si="22"/>
        <v>0</v>
      </c>
      <c r="BB98" s="93">
        <f t="shared" si="31"/>
        <v>0</v>
      </c>
      <c r="BC98" s="93">
        <f t="shared" si="31"/>
        <v>0</v>
      </c>
      <c r="BD98" s="93">
        <f t="shared" si="31"/>
        <v>0</v>
      </c>
      <c r="BE98" s="93">
        <f t="shared" si="31"/>
        <v>0</v>
      </c>
      <c r="BF98" s="93">
        <f t="shared" si="31"/>
        <v>0</v>
      </c>
      <c r="BG98" s="93">
        <f t="shared" si="31"/>
        <v>0</v>
      </c>
      <c r="BH98" s="93">
        <f t="shared" si="31"/>
        <v>0</v>
      </c>
      <c r="BI98" s="93">
        <f t="shared" si="31"/>
        <v>0</v>
      </c>
      <c r="BJ98" s="93">
        <f t="shared" si="31"/>
        <v>0</v>
      </c>
      <c r="BK98" s="93">
        <f t="shared" si="31"/>
        <v>0</v>
      </c>
      <c r="BL98" s="93">
        <f t="shared" si="31"/>
        <v>0</v>
      </c>
      <c r="BM98" s="93">
        <f t="shared" si="31"/>
        <v>0</v>
      </c>
      <c r="BN98" s="93">
        <f t="shared" si="31"/>
        <v>0</v>
      </c>
      <c r="BO98" s="93">
        <f aca="true" t="shared" si="32" ref="BO98:BV98">SUM(BO90:BO97)</f>
        <v>0</v>
      </c>
      <c r="BP98" s="93">
        <f t="shared" si="32"/>
        <v>0</v>
      </c>
      <c r="BQ98" s="93">
        <f t="shared" si="32"/>
        <v>0</v>
      </c>
      <c r="BR98" s="93">
        <f t="shared" si="32"/>
        <v>0</v>
      </c>
      <c r="BS98" s="93">
        <f t="shared" si="32"/>
        <v>0</v>
      </c>
      <c r="BT98" s="93">
        <f t="shared" si="32"/>
        <v>0</v>
      </c>
      <c r="BU98" s="93">
        <f t="shared" si="32"/>
        <v>0</v>
      </c>
      <c r="BV98" s="93">
        <f t="shared" si="32"/>
        <v>0</v>
      </c>
      <c r="BW98" s="105">
        <f t="shared" si="23"/>
        <v>0</v>
      </c>
    </row>
    <row r="99" spans="1:75" ht="15.75">
      <c r="A99" s="182" t="s">
        <v>503</v>
      </c>
      <c r="B99" s="174"/>
      <c r="C99" s="102">
        <f>SUM(C98,C89,C84)</f>
        <v>0</v>
      </c>
      <c r="D99" s="93"/>
      <c r="E99" s="102">
        <f>SUM(E98,E89,E84)</f>
        <v>123097341</v>
      </c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102">
        <f>SUM(Z98,Z89,Z84)</f>
        <v>0</v>
      </c>
      <c r="AA99" s="93"/>
      <c r="AB99" s="93"/>
      <c r="AC99" s="93"/>
      <c r="AD99" s="93"/>
      <c r="AE99" s="93"/>
      <c r="AF99" s="93"/>
      <c r="AG99" s="93"/>
      <c r="AH99" s="93"/>
      <c r="AI99" s="93"/>
      <c r="AJ99" s="102">
        <f>SUM(AJ98,AJ89,AJ84)</f>
        <v>762000</v>
      </c>
      <c r="AK99" s="93"/>
      <c r="AL99" s="93"/>
      <c r="AM99" s="93"/>
      <c r="AN99" s="93"/>
      <c r="AO99" s="93">
        <f>SUM(AO98,AO89,AO84)</f>
        <v>0</v>
      </c>
      <c r="AP99" s="93"/>
      <c r="AQ99" s="102">
        <f>SUM(AQ98,AQ89,AQ84)</f>
        <v>0</v>
      </c>
      <c r="AR99" s="93"/>
      <c r="AS99" s="93"/>
      <c r="AT99" s="93"/>
      <c r="AU99" s="102">
        <f>SUM(AU98,AU89,AU84)</f>
        <v>0</v>
      </c>
      <c r="AV99" s="93"/>
      <c r="AW99" s="93"/>
      <c r="AX99" s="93">
        <f>SUM(AX98,AX89,AX84)</f>
        <v>0</v>
      </c>
      <c r="AY99" s="93"/>
      <c r="AZ99" s="93"/>
      <c r="BA99" s="101">
        <f t="shared" si="22"/>
        <v>123859341</v>
      </c>
      <c r="BB99" s="93">
        <f>SUM(BB98,BB89,BB84)</f>
        <v>0</v>
      </c>
      <c r="BC99" s="93">
        <f aca="true" t="shared" si="33" ref="BC99:BV99">SUM(BC98,BC89,BC84)</f>
        <v>0</v>
      </c>
      <c r="BD99" s="93">
        <f t="shared" si="33"/>
        <v>0</v>
      </c>
      <c r="BE99" s="93">
        <f t="shared" si="33"/>
        <v>0</v>
      </c>
      <c r="BF99" s="93">
        <f t="shared" si="33"/>
        <v>0</v>
      </c>
      <c r="BG99" s="93">
        <f t="shared" si="33"/>
        <v>0</v>
      </c>
      <c r="BH99" s="93">
        <f t="shared" si="33"/>
        <v>0</v>
      </c>
      <c r="BI99" s="93">
        <f t="shared" si="33"/>
        <v>0</v>
      </c>
      <c r="BJ99" s="93">
        <f t="shared" si="33"/>
        <v>0</v>
      </c>
      <c r="BK99" s="93">
        <f t="shared" si="33"/>
        <v>0</v>
      </c>
      <c r="BL99" s="93">
        <f t="shared" si="33"/>
        <v>0</v>
      </c>
      <c r="BM99" s="93">
        <f t="shared" si="33"/>
        <v>0</v>
      </c>
      <c r="BN99" s="93">
        <f t="shared" si="33"/>
        <v>0</v>
      </c>
      <c r="BO99" s="93">
        <f t="shared" si="33"/>
        <v>4800000</v>
      </c>
      <c r="BP99" s="93">
        <f t="shared" si="33"/>
        <v>5000000</v>
      </c>
      <c r="BQ99" s="93">
        <f t="shared" si="33"/>
        <v>-20000000</v>
      </c>
      <c r="BR99" s="93">
        <f t="shared" si="33"/>
        <v>100000</v>
      </c>
      <c r="BS99" s="93">
        <f t="shared" si="33"/>
        <v>114300</v>
      </c>
      <c r="BT99" s="93">
        <f t="shared" si="33"/>
        <v>900000</v>
      </c>
      <c r="BU99" s="93">
        <f t="shared" si="33"/>
        <v>0</v>
      </c>
      <c r="BV99" s="93">
        <f t="shared" si="33"/>
        <v>0</v>
      </c>
      <c r="BW99" s="105">
        <f t="shared" si="23"/>
        <v>114773641</v>
      </c>
    </row>
    <row r="100" spans="1:75" ht="15.75">
      <c r="A100" s="184" t="s">
        <v>394</v>
      </c>
      <c r="B100" s="185" t="s">
        <v>148</v>
      </c>
      <c r="C100" s="102">
        <f aca="true" t="shared" si="34" ref="C100:BN100">C98+C89+C84+C75+C61+C52+C27+C26</f>
        <v>8152431</v>
      </c>
      <c r="D100" s="93">
        <f t="shared" si="34"/>
        <v>28956</v>
      </c>
      <c r="E100" s="102">
        <f t="shared" si="34"/>
        <v>205661630</v>
      </c>
      <c r="F100" s="93">
        <f t="shared" si="34"/>
        <v>734000</v>
      </c>
      <c r="G100" s="93">
        <f t="shared" si="34"/>
        <v>0</v>
      </c>
      <c r="H100" s="93">
        <f t="shared" si="34"/>
        <v>0</v>
      </c>
      <c r="I100" s="93">
        <f t="shared" si="34"/>
        <v>0</v>
      </c>
      <c r="J100" s="93">
        <f t="shared" si="34"/>
        <v>0</v>
      </c>
      <c r="K100" s="93">
        <f t="shared" si="34"/>
        <v>600000</v>
      </c>
      <c r="L100" s="93">
        <f t="shared" si="34"/>
        <v>0</v>
      </c>
      <c r="M100" s="93">
        <f t="shared" si="34"/>
        <v>0</v>
      </c>
      <c r="N100" s="93">
        <f t="shared" si="34"/>
        <v>0</v>
      </c>
      <c r="O100" s="93">
        <f t="shared" si="34"/>
        <v>0</v>
      </c>
      <c r="P100" s="93">
        <f t="shared" si="34"/>
        <v>0</v>
      </c>
      <c r="Q100" s="93">
        <f t="shared" si="34"/>
        <v>0</v>
      </c>
      <c r="R100" s="93">
        <f t="shared" si="34"/>
        <v>0</v>
      </c>
      <c r="S100" s="93">
        <f t="shared" si="34"/>
        <v>0</v>
      </c>
      <c r="T100" s="93">
        <f t="shared" si="34"/>
        <v>0</v>
      </c>
      <c r="U100" s="93">
        <f t="shared" si="34"/>
        <v>600000</v>
      </c>
      <c r="V100" s="93">
        <f t="shared" si="34"/>
        <v>100000</v>
      </c>
      <c r="W100" s="93">
        <f t="shared" si="34"/>
        <v>0</v>
      </c>
      <c r="X100" s="93">
        <f t="shared" si="34"/>
        <v>0</v>
      </c>
      <c r="Y100" s="93"/>
      <c r="Z100" s="93">
        <f t="shared" si="34"/>
        <v>154087114</v>
      </c>
      <c r="AA100" s="93">
        <f t="shared" si="34"/>
        <v>180721</v>
      </c>
      <c r="AB100" s="93">
        <f t="shared" si="34"/>
        <v>0</v>
      </c>
      <c r="AC100" s="93">
        <f t="shared" si="34"/>
        <v>0</v>
      </c>
      <c r="AD100" s="93">
        <f t="shared" si="34"/>
        <v>0</v>
      </c>
      <c r="AE100" s="93">
        <f t="shared" si="34"/>
        <v>0</v>
      </c>
      <c r="AF100" s="93">
        <f t="shared" si="34"/>
        <v>0</v>
      </c>
      <c r="AG100" s="93">
        <f t="shared" si="34"/>
        <v>0</v>
      </c>
      <c r="AH100" s="93">
        <f t="shared" si="34"/>
        <v>-100000</v>
      </c>
      <c r="AI100" s="93">
        <f t="shared" si="34"/>
        <v>0</v>
      </c>
      <c r="AJ100" s="93">
        <f t="shared" si="34"/>
        <v>49593060</v>
      </c>
      <c r="AK100" s="93">
        <f t="shared" si="34"/>
        <v>186309</v>
      </c>
      <c r="AL100" s="93">
        <f t="shared" si="34"/>
        <v>0</v>
      </c>
      <c r="AM100" s="93">
        <f t="shared" si="34"/>
        <v>0</v>
      </c>
      <c r="AN100" s="93">
        <f t="shared" si="34"/>
        <v>-600000</v>
      </c>
      <c r="AO100" s="93">
        <f t="shared" si="34"/>
        <v>35966400</v>
      </c>
      <c r="AP100" s="93">
        <f t="shared" si="34"/>
        <v>0</v>
      </c>
      <c r="AQ100" s="93">
        <f t="shared" si="34"/>
        <v>5093100</v>
      </c>
      <c r="AR100" s="93">
        <f t="shared" si="34"/>
        <v>221996</v>
      </c>
      <c r="AS100" s="93">
        <f t="shared" si="34"/>
        <v>0</v>
      </c>
      <c r="AT100" s="93">
        <f t="shared" si="34"/>
        <v>0</v>
      </c>
      <c r="AU100" s="93">
        <f t="shared" si="34"/>
        <v>5830032</v>
      </c>
      <c r="AV100" s="93">
        <f t="shared" si="34"/>
        <v>7214162</v>
      </c>
      <c r="AW100" s="93">
        <f t="shared" si="34"/>
        <v>0</v>
      </c>
      <c r="AX100" s="93">
        <f t="shared" si="34"/>
        <v>103756992</v>
      </c>
      <c r="AY100" s="93">
        <f t="shared" si="34"/>
        <v>0</v>
      </c>
      <c r="AZ100" s="93">
        <f t="shared" si="34"/>
        <v>-365846</v>
      </c>
      <c r="BA100" s="101">
        <f t="shared" si="22"/>
        <v>576941057</v>
      </c>
      <c r="BB100" s="93">
        <f t="shared" si="34"/>
        <v>0</v>
      </c>
      <c r="BC100" s="93">
        <f t="shared" si="34"/>
        <v>3940294</v>
      </c>
      <c r="BD100" s="93">
        <f t="shared" si="34"/>
        <v>2000000</v>
      </c>
      <c r="BE100" s="93">
        <f t="shared" si="34"/>
        <v>100000</v>
      </c>
      <c r="BF100" s="93">
        <f t="shared" si="34"/>
        <v>-100000</v>
      </c>
      <c r="BG100" s="93">
        <f t="shared" si="34"/>
        <v>0</v>
      </c>
      <c r="BH100" s="93">
        <f t="shared" si="34"/>
        <v>0</v>
      </c>
      <c r="BI100" s="93">
        <f t="shared" si="34"/>
        <v>135000</v>
      </c>
      <c r="BJ100" s="93">
        <f t="shared" si="34"/>
        <v>0</v>
      </c>
      <c r="BK100" s="93">
        <f t="shared" si="34"/>
        <v>-548000</v>
      </c>
      <c r="BL100" s="93">
        <f t="shared" si="34"/>
        <v>0</v>
      </c>
      <c r="BM100" s="93">
        <f t="shared" si="34"/>
        <v>17120500</v>
      </c>
      <c r="BN100" s="93">
        <f t="shared" si="34"/>
        <v>5379500</v>
      </c>
      <c r="BO100" s="93">
        <f aca="true" t="shared" si="35" ref="BO100:BV100">BO98+BO89+BO84+BO75+BO61+BO52+BO27+BO26</f>
        <v>0</v>
      </c>
      <c r="BP100" s="93">
        <f t="shared" si="35"/>
        <v>0</v>
      </c>
      <c r="BQ100" s="93">
        <f t="shared" si="35"/>
        <v>0</v>
      </c>
      <c r="BR100" s="93">
        <f t="shared" si="35"/>
        <v>215000</v>
      </c>
      <c r="BS100" s="93">
        <f t="shared" si="35"/>
        <v>0</v>
      </c>
      <c r="BT100" s="93">
        <f t="shared" si="35"/>
        <v>0</v>
      </c>
      <c r="BU100" s="93">
        <f t="shared" si="35"/>
        <v>0</v>
      </c>
      <c r="BV100" s="93">
        <f t="shared" si="35"/>
        <v>0</v>
      </c>
      <c r="BW100" s="105">
        <f t="shared" si="23"/>
        <v>605183351</v>
      </c>
    </row>
    <row r="101" spans="1:75" ht="15">
      <c r="A101" s="177" t="s">
        <v>387</v>
      </c>
      <c r="B101" s="124" t="s">
        <v>149</v>
      </c>
      <c r="C101" s="132"/>
      <c r="D101" s="96"/>
      <c r="E101" s="132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132"/>
      <c r="AA101" s="96"/>
      <c r="AB101" s="96"/>
      <c r="AC101" s="96"/>
      <c r="AD101" s="96"/>
      <c r="AE101" s="96"/>
      <c r="AF101" s="96"/>
      <c r="AG101" s="96"/>
      <c r="AH101" s="96"/>
      <c r="AI101" s="96"/>
      <c r="AJ101" s="132"/>
      <c r="AK101" s="96"/>
      <c r="AL101" s="96"/>
      <c r="AM101" s="96"/>
      <c r="AN101" s="96"/>
      <c r="AO101" s="96"/>
      <c r="AP101" s="96"/>
      <c r="AQ101" s="132"/>
      <c r="AR101" s="96"/>
      <c r="AS101" s="96"/>
      <c r="AT101" s="96"/>
      <c r="AU101" s="132"/>
      <c r="AV101" s="96"/>
      <c r="AW101" s="96"/>
      <c r="AX101" s="96"/>
      <c r="AY101" s="96"/>
      <c r="AZ101" s="96"/>
      <c r="BA101" s="101">
        <f t="shared" si="22"/>
        <v>0</v>
      </c>
      <c r="BB101" s="197"/>
      <c r="BC101" s="197"/>
      <c r="BD101" s="197"/>
      <c r="BE101" s="197"/>
      <c r="BF101" s="197"/>
      <c r="BG101" s="197"/>
      <c r="BH101" s="197"/>
      <c r="BI101" s="197"/>
      <c r="BJ101" s="197"/>
      <c r="BK101" s="197"/>
      <c r="BL101" s="197"/>
      <c r="BM101" s="197"/>
      <c r="BN101" s="197"/>
      <c r="BO101" s="197"/>
      <c r="BP101" s="197"/>
      <c r="BQ101" s="105"/>
      <c r="BR101" s="105"/>
      <c r="BS101" s="105"/>
      <c r="BT101" s="105"/>
      <c r="BU101" s="105"/>
      <c r="BV101" s="105"/>
      <c r="BW101" s="105">
        <f t="shared" si="23"/>
        <v>0</v>
      </c>
    </row>
    <row r="102" spans="1:75" ht="15">
      <c r="A102" s="177" t="s">
        <v>150</v>
      </c>
      <c r="B102" s="124" t="s">
        <v>151</v>
      </c>
      <c r="C102" s="132"/>
      <c r="D102" s="96"/>
      <c r="E102" s="132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132"/>
      <c r="AA102" s="96"/>
      <c r="AB102" s="96"/>
      <c r="AC102" s="96"/>
      <c r="AD102" s="96"/>
      <c r="AE102" s="96"/>
      <c r="AF102" s="96"/>
      <c r="AG102" s="96"/>
      <c r="AH102" s="96"/>
      <c r="AI102" s="96"/>
      <c r="AJ102" s="132"/>
      <c r="AK102" s="96"/>
      <c r="AL102" s="96"/>
      <c r="AM102" s="96"/>
      <c r="AN102" s="96"/>
      <c r="AO102" s="96"/>
      <c r="AP102" s="96"/>
      <c r="AQ102" s="132"/>
      <c r="AR102" s="96"/>
      <c r="AS102" s="96"/>
      <c r="AT102" s="96"/>
      <c r="AU102" s="132"/>
      <c r="AV102" s="96"/>
      <c r="AW102" s="96"/>
      <c r="AX102" s="96"/>
      <c r="AY102" s="96"/>
      <c r="AZ102" s="96"/>
      <c r="BA102" s="101">
        <f t="shared" si="22"/>
        <v>0</v>
      </c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7"/>
      <c r="BQ102" s="105"/>
      <c r="BR102" s="105"/>
      <c r="BS102" s="105"/>
      <c r="BT102" s="105"/>
      <c r="BU102" s="105"/>
      <c r="BV102" s="105"/>
      <c r="BW102" s="105">
        <f t="shared" si="23"/>
        <v>0</v>
      </c>
    </row>
    <row r="103" spans="1:75" ht="15">
      <c r="A103" s="177" t="s">
        <v>388</v>
      </c>
      <c r="B103" s="124" t="s">
        <v>152</v>
      </c>
      <c r="C103" s="132"/>
      <c r="D103" s="96"/>
      <c r="E103" s="132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132"/>
      <c r="AA103" s="96"/>
      <c r="AB103" s="96"/>
      <c r="AC103" s="96"/>
      <c r="AD103" s="96"/>
      <c r="AE103" s="96"/>
      <c r="AF103" s="96"/>
      <c r="AG103" s="96"/>
      <c r="AH103" s="96"/>
      <c r="AI103" s="96"/>
      <c r="AJ103" s="132"/>
      <c r="AK103" s="96"/>
      <c r="AL103" s="96"/>
      <c r="AM103" s="96"/>
      <c r="AN103" s="96"/>
      <c r="AO103" s="96"/>
      <c r="AP103" s="96"/>
      <c r="AQ103" s="132"/>
      <c r="AR103" s="96"/>
      <c r="AS103" s="96"/>
      <c r="AT103" s="96"/>
      <c r="AU103" s="132"/>
      <c r="AV103" s="96"/>
      <c r="AW103" s="96"/>
      <c r="AX103" s="96"/>
      <c r="AY103" s="96"/>
      <c r="AZ103" s="96"/>
      <c r="BA103" s="101">
        <f t="shared" si="22"/>
        <v>0</v>
      </c>
      <c r="BB103" s="197"/>
      <c r="BC103" s="197"/>
      <c r="BD103" s="197"/>
      <c r="BE103" s="197"/>
      <c r="BF103" s="197"/>
      <c r="BG103" s="197"/>
      <c r="BH103" s="197"/>
      <c r="BI103" s="197"/>
      <c r="BJ103" s="197"/>
      <c r="BK103" s="197"/>
      <c r="BL103" s="197"/>
      <c r="BM103" s="197"/>
      <c r="BN103" s="197"/>
      <c r="BO103" s="197"/>
      <c r="BP103" s="197"/>
      <c r="BQ103" s="105"/>
      <c r="BR103" s="105"/>
      <c r="BS103" s="105"/>
      <c r="BT103" s="105"/>
      <c r="BU103" s="105"/>
      <c r="BV103" s="105"/>
      <c r="BW103" s="105">
        <f t="shared" si="23"/>
        <v>0</v>
      </c>
    </row>
    <row r="104" spans="1:75" ht="15">
      <c r="A104" s="187" t="s">
        <v>356</v>
      </c>
      <c r="B104" s="172" t="s">
        <v>153</v>
      </c>
      <c r="C104" s="97">
        <f aca="true" t="shared" si="36" ref="C104:BN104">SUM(C101:C103)</f>
        <v>0</v>
      </c>
      <c r="D104" s="97">
        <f t="shared" si="36"/>
        <v>0</v>
      </c>
      <c r="E104" s="97">
        <f t="shared" si="36"/>
        <v>0</v>
      </c>
      <c r="F104" s="97">
        <f t="shared" si="36"/>
        <v>0</v>
      </c>
      <c r="G104" s="97">
        <f t="shared" si="36"/>
        <v>0</v>
      </c>
      <c r="H104" s="97">
        <f t="shared" si="36"/>
        <v>0</v>
      </c>
      <c r="I104" s="97">
        <f t="shared" si="36"/>
        <v>0</v>
      </c>
      <c r="J104" s="97">
        <f t="shared" si="36"/>
        <v>0</v>
      </c>
      <c r="K104" s="97">
        <f t="shared" si="36"/>
        <v>0</v>
      </c>
      <c r="L104" s="97">
        <f t="shared" si="36"/>
        <v>0</v>
      </c>
      <c r="M104" s="97">
        <f t="shared" si="36"/>
        <v>0</v>
      </c>
      <c r="N104" s="97">
        <f t="shared" si="36"/>
        <v>0</v>
      </c>
      <c r="O104" s="97">
        <f t="shared" si="36"/>
        <v>0</v>
      </c>
      <c r="P104" s="97">
        <f t="shared" si="36"/>
        <v>0</v>
      </c>
      <c r="Q104" s="97">
        <f t="shared" si="36"/>
        <v>0</v>
      </c>
      <c r="R104" s="97">
        <f t="shared" si="36"/>
        <v>0</v>
      </c>
      <c r="S104" s="97">
        <f t="shared" si="36"/>
        <v>0</v>
      </c>
      <c r="T104" s="97">
        <f t="shared" si="36"/>
        <v>0</v>
      </c>
      <c r="U104" s="97">
        <f t="shared" si="36"/>
        <v>0</v>
      </c>
      <c r="V104" s="97">
        <f t="shared" si="36"/>
        <v>0</v>
      </c>
      <c r="W104" s="97">
        <f t="shared" si="36"/>
        <v>0</v>
      </c>
      <c r="X104" s="97">
        <f t="shared" si="36"/>
        <v>0</v>
      </c>
      <c r="Y104" s="97"/>
      <c r="Z104" s="97">
        <f t="shared" si="36"/>
        <v>0</v>
      </c>
      <c r="AA104" s="97">
        <f t="shared" si="36"/>
        <v>0</v>
      </c>
      <c r="AB104" s="97">
        <f t="shared" si="36"/>
        <v>0</v>
      </c>
      <c r="AC104" s="97">
        <f t="shared" si="36"/>
        <v>0</v>
      </c>
      <c r="AD104" s="97">
        <f t="shared" si="36"/>
        <v>0</v>
      </c>
      <c r="AE104" s="97">
        <f t="shared" si="36"/>
        <v>0</v>
      </c>
      <c r="AF104" s="97">
        <f t="shared" si="36"/>
        <v>0</v>
      </c>
      <c r="AG104" s="97">
        <f t="shared" si="36"/>
        <v>0</v>
      </c>
      <c r="AH104" s="97">
        <f t="shared" si="36"/>
        <v>0</v>
      </c>
      <c r="AI104" s="97">
        <f t="shared" si="36"/>
        <v>0</v>
      </c>
      <c r="AJ104" s="97">
        <f t="shared" si="36"/>
        <v>0</v>
      </c>
      <c r="AK104" s="97">
        <f t="shared" si="36"/>
        <v>0</v>
      </c>
      <c r="AL104" s="97">
        <f t="shared" si="36"/>
        <v>0</v>
      </c>
      <c r="AM104" s="97">
        <f t="shared" si="36"/>
        <v>0</v>
      </c>
      <c r="AN104" s="97">
        <f t="shared" si="36"/>
        <v>0</v>
      </c>
      <c r="AO104" s="97">
        <f t="shared" si="36"/>
        <v>0</v>
      </c>
      <c r="AP104" s="97">
        <f t="shared" si="36"/>
        <v>0</v>
      </c>
      <c r="AQ104" s="97">
        <f t="shared" si="36"/>
        <v>0</v>
      </c>
      <c r="AR104" s="97">
        <f t="shared" si="36"/>
        <v>0</v>
      </c>
      <c r="AS104" s="97">
        <f t="shared" si="36"/>
        <v>0</v>
      </c>
      <c r="AT104" s="97">
        <f t="shared" si="36"/>
        <v>0</v>
      </c>
      <c r="AU104" s="97">
        <f t="shared" si="36"/>
        <v>0</v>
      </c>
      <c r="AV104" s="97">
        <f t="shared" si="36"/>
        <v>0</v>
      </c>
      <c r="AW104" s="97">
        <f t="shared" si="36"/>
        <v>0</v>
      </c>
      <c r="AX104" s="97">
        <f t="shared" si="36"/>
        <v>0</v>
      </c>
      <c r="AY104" s="97">
        <f t="shared" si="36"/>
        <v>0</v>
      </c>
      <c r="AZ104" s="97">
        <f t="shared" si="36"/>
        <v>0</v>
      </c>
      <c r="BA104" s="101">
        <f aca="true" t="shared" si="37" ref="BA104:BA124">SUM(C104:AZ104)</f>
        <v>0</v>
      </c>
      <c r="BB104" s="97">
        <f t="shared" si="36"/>
        <v>0</v>
      </c>
      <c r="BC104" s="97">
        <f t="shared" si="36"/>
        <v>0</v>
      </c>
      <c r="BD104" s="97">
        <f t="shared" si="36"/>
        <v>0</v>
      </c>
      <c r="BE104" s="97">
        <f t="shared" si="36"/>
        <v>0</v>
      </c>
      <c r="BF104" s="97">
        <f t="shared" si="36"/>
        <v>0</v>
      </c>
      <c r="BG104" s="97">
        <f t="shared" si="36"/>
        <v>0</v>
      </c>
      <c r="BH104" s="97">
        <f t="shared" si="36"/>
        <v>0</v>
      </c>
      <c r="BI104" s="97">
        <f t="shared" si="36"/>
        <v>0</v>
      </c>
      <c r="BJ104" s="97">
        <f t="shared" si="36"/>
        <v>0</v>
      </c>
      <c r="BK104" s="97">
        <f t="shared" si="36"/>
        <v>0</v>
      </c>
      <c r="BL104" s="97">
        <f t="shared" si="36"/>
        <v>0</v>
      </c>
      <c r="BM104" s="97">
        <f t="shared" si="36"/>
        <v>0</v>
      </c>
      <c r="BN104" s="97">
        <f t="shared" si="36"/>
        <v>0</v>
      </c>
      <c r="BO104" s="97">
        <f aca="true" t="shared" si="38" ref="BO104:BV104">SUM(BO101:BO103)</f>
        <v>0</v>
      </c>
      <c r="BP104" s="97">
        <f t="shared" si="38"/>
        <v>0</v>
      </c>
      <c r="BQ104" s="97">
        <f t="shared" si="38"/>
        <v>0</v>
      </c>
      <c r="BR104" s="97">
        <f t="shared" si="38"/>
        <v>0</v>
      </c>
      <c r="BS104" s="97">
        <f t="shared" si="38"/>
        <v>0</v>
      </c>
      <c r="BT104" s="97">
        <f t="shared" si="38"/>
        <v>0</v>
      </c>
      <c r="BU104" s="97">
        <f t="shared" si="38"/>
        <v>0</v>
      </c>
      <c r="BV104" s="97">
        <f t="shared" si="38"/>
        <v>0</v>
      </c>
      <c r="BW104" s="105">
        <f t="shared" si="23"/>
        <v>0</v>
      </c>
    </row>
    <row r="105" spans="1:75" ht="15">
      <c r="A105" s="188" t="s">
        <v>389</v>
      </c>
      <c r="B105" s="124" t="s">
        <v>154</v>
      </c>
      <c r="C105" s="100"/>
      <c r="D105" s="98"/>
      <c r="E105" s="100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100"/>
      <c r="AA105" s="98"/>
      <c r="AB105" s="98"/>
      <c r="AC105" s="98"/>
      <c r="AD105" s="98"/>
      <c r="AE105" s="98"/>
      <c r="AF105" s="98"/>
      <c r="AG105" s="98"/>
      <c r="AH105" s="98"/>
      <c r="AI105" s="98"/>
      <c r="AJ105" s="100"/>
      <c r="AK105" s="98"/>
      <c r="AL105" s="98"/>
      <c r="AM105" s="98"/>
      <c r="AN105" s="98"/>
      <c r="AO105" s="98"/>
      <c r="AP105" s="98"/>
      <c r="AQ105" s="100"/>
      <c r="AR105" s="98"/>
      <c r="AS105" s="98"/>
      <c r="AT105" s="98"/>
      <c r="AU105" s="100"/>
      <c r="AV105" s="98"/>
      <c r="AW105" s="98"/>
      <c r="AX105" s="98"/>
      <c r="AY105" s="98"/>
      <c r="AZ105" s="98"/>
      <c r="BA105" s="101">
        <f t="shared" si="37"/>
        <v>0</v>
      </c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05"/>
      <c r="BR105" s="105"/>
      <c r="BS105" s="105"/>
      <c r="BT105" s="105"/>
      <c r="BU105" s="105"/>
      <c r="BV105" s="105"/>
      <c r="BW105" s="105">
        <f t="shared" si="23"/>
        <v>0</v>
      </c>
    </row>
    <row r="106" spans="1:75" ht="15">
      <c r="A106" s="188" t="s">
        <v>359</v>
      </c>
      <c r="B106" s="124" t="s">
        <v>155</v>
      </c>
      <c r="C106" s="100"/>
      <c r="D106" s="98"/>
      <c r="E106" s="100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100"/>
      <c r="AA106" s="98"/>
      <c r="AB106" s="98"/>
      <c r="AC106" s="98"/>
      <c r="AD106" s="98"/>
      <c r="AE106" s="98"/>
      <c r="AF106" s="98"/>
      <c r="AG106" s="98"/>
      <c r="AH106" s="98"/>
      <c r="AI106" s="98"/>
      <c r="AJ106" s="100"/>
      <c r="AK106" s="98"/>
      <c r="AL106" s="98"/>
      <c r="AM106" s="98"/>
      <c r="AN106" s="98"/>
      <c r="AO106" s="98"/>
      <c r="AP106" s="98"/>
      <c r="AQ106" s="100"/>
      <c r="AR106" s="98"/>
      <c r="AS106" s="98"/>
      <c r="AT106" s="98"/>
      <c r="AU106" s="100"/>
      <c r="AV106" s="98"/>
      <c r="AW106" s="98"/>
      <c r="AX106" s="98"/>
      <c r="AY106" s="98"/>
      <c r="AZ106" s="98"/>
      <c r="BA106" s="101">
        <f t="shared" si="37"/>
        <v>0</v>
      </c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05"/>
      <c r="BR106" s="105"/>
      <c r="BS106" s="105"/>
      <c r="BT106" s="105"/>
      <c r="BU106" s="105"/>
      <c r="BV106" s="105"/>
      <c r="BW106" s="105">
        <f t="shared" si="23"/>
        <v>0</v>
      </c>
    </row>
    <row r="107" spans="1:75" ht="15">
      <c r="A107" s="177" t="s">
        <v>156</v>
      </c>
      <c r="B107" s="124" t="s">
        <v>157</v>
      </c>
      <c r="C107" s="97"/>
      <c r="D107" s="99"/>
      <c r="E107" s="97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7"/>
      <c r="AA107" s="99"/>
      <c r="AB107" s="99"/>
      <c r="AC107" s="99"/>
      <c r="AD107" s="99"/>
      <c r="AE107" s="99"/>
      <c r="AF107" s="99"/>
      <c r="AG107" s="99"/>
      <c r="AH107" s="99"/>
      <c r="AI107" s="99"/>
      <c r="AJ107" s="97"/>
      <c r="AK107" s="99"/>
      <c r="AL107" s="99"/>
      <c r="AM107" s="99"/>
      <c r="AN107" s="99"/>
      <c r="AO107" s="99"/>
      <c r="AP107" s="99"/>
      <c r="AQ107" s="97"/>
      <c r="AR107" s="99"/>
      <c r="AS107" s="99"/>
      <c r="AT107" s="99"/>
      <c r="AU107" s="97"/>
      <c r="AV107" s="99"/>
      <c r="AW107" s="99"/>
      <c r="AX107" s="99"/>
      <c r="AY107" s="99"/>
      <c r="AZ107" s="99"/>
      <c r="BA107" s="101">
        <f t="shared" si="37"/>
        <v>0</v>
      </c>
      <c r="BB107" s="197"/>
      <c r="BC107" s="197"/>
      <c r="BD107" s="197"/>
      <c r="BE107" s="197"/>
      <c r="BF107" s="197"/>
      <c r="BG107" s="197"/>
      <c r="BH107" s="197"/>
      <c r="BI107" s="197"/>
      <c r="BJ107" s="197"/>
      <c r="BK107" s="197"/>
      <c r="BL107" s="197"/>
      <c r="BM107" s="197"/>
      <c r="BN107" s="197"/>
      <c r="BO107" s="197"/>
      <c r="BP107" s="197"/>
      <c r="BQ107" s="105"/>
      <c r="BR107" s="105"/>
      <c r="BS107" s="105"/>
      <c r="BT107" s="105"/>
      <c r="BU107" s="105"/>
      <c r="BV107" s="105"/>
      <c r="BW107" s="105">
        <f t="shared" si="23"/>
        <v>0</v>
      </c>
    </row>
    <row r="108" spans="1:75" ht="15">
      <c r="A108" s="177" t="s">
        <v>390</v>
      </c>
      <c r="B108" s="124" t="s">
        <v>158</v>
      </c>
      <c r="C108" s="97"/>
      <c r="D108" s="99"/>
      <c r="E108" s="97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7"/>
      <c r="AA108" s="99"/>
      <c r="AB108" s="99"/>
      <c r="AC108" s="99"/>
      <c r="AD108" s="99"/>
      <c r="AE108" s="99"/>
      <c r="AF108" s="99"/>
      <c r="AG108" s="99"/>
      <c r="AH108" s="99"/>
      <c r="AI108" s="99"/>
      <c r="AJ108" s="97"/>
      <c r="AK108" s="99"/>
      <c r="AL108" s="99"/>
      <c r="AM108" s="99"/>
      <c r="AN108" s="99"/>
      <c r="AO108" s="99"/>
      <c r="AP108" s="99"/>
      <c r="AQ108" s="97"/>
      <c r="AR108" s="99"/>
      <c r="AS108" s="99"/>
      <c r="AT108" s="99"/>
      <c r="AU108" s="97"/>
      <c r="AV108" s="99"/>
      <c r="AW108" s="99"/>
      <c r="AX108" s="99"/>
      <c r="AY108" s="99"/>
      <c r="AZ108" s="99"/>
      <c r="BA108" s="101">
        <f t="shared" si="37"/>
        <v>0</v>
      </c>
      <c r="BB108" s="197"/>
      <c r="BC108" s="197"/>
      <c r="BD108" s="197"/>
      <c r="BE108" s="197"/>
      <c r="BF108" s="197"/>
      <c r="BG108" s="197"/>
      <c r="BH108" s="197"/>
      <c r="BI108" s="197"/>
      <c r="BJ108" s="197"/>
      <c r="BK108" s="197"/>
      <c r="BL108" s="197"/>
      <c r="BM108" s="197"/>
      <c r="BN108" s="197"/>
      <c r="BO108" s="197"/>
      <c r="BP108" s="197"/>
      <c r="BQ108" s="105"/>
      <c r="BR108" s="105"/>
      <c r="BS108" s="105"/>
      <c r="BT108" s="105"/>
      <c r="BU108" s="105"/>
      <c r="BV108" s="105"/>
      <c r="BW108" s="105">
        <f t="shared" si="23"/>
        <v>0</v>
      </c>
    </row>
    <row r="109" spans="1:75" ht="15">
      <c r="A109" s="117" t="s">
        <v>357</v>
      </c>
      <c r="B109" s="172" t="s">
        <v>159</v>
      </c>
      <c r="C109" s="100">
        <f aca="true" t="shared" si="39" ref="C109:BN109">SUM(C105:C108)</f>
        <v>0</v>
      </c>
      <c r="D109" s="100">
        <f t="shared" si="39"/>
        <v>0</v>
      </c>
      <c r="E109" s="100">
        <f t="shared" si="39"/>
        <v>0</v>
      </c>
      <c r="F109" s="100">
        <f t="shared" si="39"/>
        <v>0</v>
      </c>
      <c r="G109" s="100">
        <f t="shared" si="39"/>
        <v>0</v>
      </c>
      <c r="H109" s="100">
        <f t="shared" si="39"/>
        <v>0</v>
      </c>
      <c r="I109" s="100">
        <f t="shared" si="39"/>
        <v>0</v>
      </c>
      <c r="J109" s="100">
        <f t="shared" si="39"/>
        <v>0</v>
      </c>
      <c r="K109" s="100">
        <f t="shared" si="39"/>
        <v>0</v>
      </c>
      <c r="L109" s="100">
        <f t="shared" si="39"/>
        <v>0</v>
      </c>
      <c r="M109" s="100">
        <f t="shared" si="39"/>
        <v>0</v>
      </c>
      <c r="N109" s="100">
        <f t="shared" si="39"/>
        <v>0</v>
      </c>
      <c r="O109" s="100">
        <f t="shared" si="39"/>
        <v>0</v>
      </c>
      <c r="P109" s="100">
        <f t="shared" si="39"/>
        <v>0</v>
      </c>
      <c r="Q109" s="100">
        <f t="shared" si="39"/>
        <v>0</v>
      </c>
      <c r="R109" s="100">
        <f t="shared" si="39"/>
        <v>0</v>
      </c>
      <c r="S109" s="100">
        <f t="shared" si="39"/>
        <v>0</v>
      </c>
      <c r="T109" s="100">
        <f t="shared" si="39"/>
        <v>0</v>
      </c>
      <c r="U109" s="100">
        <f t="shared" si="39"/>
        <v>0</v>
      </c>
      <c r="V109" s="100">
        <f t="shared" si="39"/>
        <v>0</v>
      </c>
      <c r="W109" s="100">
        <f t="shared" si="39"/>
        <v>0</v>
      </c>
      <c r="X109" s="100">
        <f t="shared" si="39"/>
        <v>0</v>
      </c>
      <c r="Y109" s="100"/>
      <c r="Z109" s="100">
        <f t="shared" si="39"/>
        <v>0</v>
      </c>
      <c r="AA109" s="100">
        <f t="shared" si="39"/>
        <v>0</v>
      </c>
      <c r="AB109" s="100">
        <f t="shared" si="39"/>
        <v>0</v>
      </c>
      <c r="AC109" s="100">
        <f t="shared" si="39"/>
        <v>0</v>
      </c>
      <c r="AD109" s="100">
        <f t="shared" si="39"/>
        <v>0</v>
      </c>
      <c r="AE109" s="100">
        <f t="shared" si="39"/>
        <v>0</v>
      </c>
      <c r="AF109" s="100">
        <f t="shared" si="39"/>
        <v>0</v>
      </c>
      <c r="AG109" s="100">
        <f t="shared" si="39"/>
        <v>0</v>
      </c>
      <c r="AH109" s="100">
        <f t="shared" si="39"/>
        <v>0</v>
      </c>
      <c r="AI109" s="100">
        <f t="shared" si="39"/>
        <v>0</v>
      </c>
      <c r="AJ109" s="100">
        <f t="shared" si="39"/>
        <v>0</v>
      </c>
      <c r="AK109" s="100">
        <f t="shared" si="39"/>
        <v>0</v>
      </c>
      <c r="AL109" s="100">
        <f t="shared" si="39"/>
        <v>0</v>
      </c>
      <c r="AM109" s="100">
        <f t="shared" si="39"/>
        <v>0</v>
      </c>
      <c r="AN109" s="100">
        <f t="shared" si="39"/>
        <v>0</v>
      </c>
      <c r="AO109" s="100">
        <f t="shared" si="39"/>
        <v>0</v>
      </c>
      <c r="AP109" s="100">
        <f t="shared" si="39"/>
        <v>0</v>
      </c>
      <c r="AQ109" s="100">
        <f t="shared" si="39"/>
        <v>0</v>
      </c>
      <c r="AR109" s="100">
        <f t="shared" si="39"/>
        <v>0</v>
      </c>
      <c r="AS109" s="100">
        <f t="shared" si="39"/>
        <v>0</v>
      </c>
      <c r="AT109" s="100">
        <f t="shared" si="39"/>
        <v>0</v>
      </c>
      <c r="AU109" s="100">
        <f t="shared" si="39"/>
        <v>0</v>
      </c>
      <c r="AV109" s="100">
        <f t="shared" si="39"/>
        <v>0</v>
      </c>
      <c r="AW109" s="100">
        <f t="shared" si="39"/>
        <v>0</v>
      </c>
      <c r="AX109" s="100">
        <f t="shared" si="39"/>
        <v>0</v>
      </c>
      <c r="AY109" s="100">
        <f t="shared" si="39"/>
        <v>0</v>
      </c>
      <c r="AZ109" s="100">
        <f t="shared" si="39"/>
        <v>0</v>
      </c>
      <c r="BA109" s="101">
        <f t="shared" si="37"/>
        <v>0</v>
      </c>
      <c r="BB109" s="100">
        <f t="shared" si="39"/>
        <v>0</v>
      </c>
      <c r="BC109" s="100">
        <f t="shared" si="39"/>
        <v>0</v>
      </c>
      <c r="BD109" s="100">
        <f t="shared" si="39"/>
        <v>0</v>
      </c>
      <c r="BE109" s="100">
        <f t="shared" si="39"/>
        <v>0</v>
      </c>
      <c r="BF109" s="100">
        <f t="shared" si="39"/>
        <v>0</v>
      </c>
      <c r="BG109" s="100">
        <f t="shared" si="39"/>
        <v>0</v>
      </c>
      <c r="BH109" s="100">
        <f t="shared" si="39"/>
        <v>0</v>
      </c>
      <c r="BI109" s="100">
        <f t="shared" si="39"/>
        <v>0</v>
      </c>
      <c r="BJ109" s="100">
        <f t="shared" si="39"/>
        <v>0</v>
      </c>
      <c r="BK109" s="100">
        <f t="shared" si="39"/>
        <v>0</v>
      </c>
      <c r="BL109" s="100">
        <f t="shared" si="39"/>
        <v>0</v>
      </c>
      <c r="BM109" s="100">
        <f t="shared" si="39"/>
        <v>0</v>
      </c>
      <c r="BN109" s="100">
        <f t="shared" si="39"/>
        <v>0</v>
      </c>
      <c r="BO109" s="100">
        <f aca="true" t="shared" si="40" ref="BO109:BV109">SUM(BO105:BO108)</f>
        <v>0</v>
      </c>
      <c r="BP109" s="100">
        <f t="shared" si="40"/>
        <v>0</v>
      </c>
      <c r="BQ109" s="100">
        <f t="shared" si="40"/>
        <v>0</v>
      </c>
      <c r="BR109" s="100">
        <f t="shared" si="40"/>
        <v>0</v>
      </c>
      <c r="BS109" s="100">
        <f t="shared" si="40"/>
        <v>0</v>
      </c>
      <c r="BT109" s="100">
        <f t="shared" si="40"/>
        <v>0</v>
      </c>
      <c r="BU109" s="100">
        <f t="shared" si="40"/>
        <v>0</v>
      </c>
      <c r="BV109" s="100">
        <f t="shared" si="40"/>
        <v>0</v>
      </c>
      <c r="BW109" s="105">
        <f t="shared" si="23"/>
        <v>0</v>
      </c>
    </row>
    <row r="110" spans="1:75" ht="15">
      <c r="A110" s="188" t="s">
        <v>160</v>
      </c>
      <c r="B110" s="124" t="s">
        <v>161</v>
      </c>
      <c r="C110" s="100"/>
      <c r="D110" s="98"/>
      <c r="E110" s="100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100"/>
      <c r="AA110" s="98"/>
      <c r="AB110" s="98"/>
      <c r="AC110" s="98"/>
      <c r="AD110" s="98"/>
      <c r="AE110" s="98"/>
      <c r="AF110" s="98"/>
      <c r="AG110" s="98"/>
      <c r="AH110" s="98"/>
      <c r="AI110" s="98"/>
      <c r="AJ110" s="100"/>
      <c r="AK110" s="98"/>
      <c r="AL110" s="98"/>
      <c r="AM110" s="98"/>
      <c r="AN110" s="98"/>
      <c r="AO110" s="98"/>
      <c r="AP110" s="98"/>
      <c r="AQ110" s="100"/>
      <c r="AR110" s="98"/>
      <c r="AS110" s="98"/>
      <c r="AT110" s="98"/>
      <c r="AU110" s="100"/>
      <c r="AV110" s="98"/>
      <c r="AW110" s="98"/>
      <c r="AX110" s="98"/>
      <c r="AY110" s="98"/>
      <c r="AZ110" s="98"/>
      <c r="BA110" s="101">
        <f t="shared" si="37"/>
        <v>0</v>
      </c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05"/>
      <c r="BR110" s="105"/>
      <c r="BS110" s="105"/>
      <c r="BT110" s="105"/>
      <c r="BU110" s="105"/>
      <c r="BV110" s="105"/>
      <c r="BW110" s="105">
        <f t="shared" si="23"/>
        <v>0</v>
      </c>
    </row>
    <row r="111" spans="1:75" ht="15">
      <c r="A111" s="188" t="s">
        <v>162</v>
      </c>
      <c r="B111" s="124" t="s">
        <v>163</v>
      </c>
      <c r="C111" s="100"/>
      <c r="D111" s="98"/>
      <c r="E111" s="100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100">
        <v>10980100</v>
      </c>
      <c r="AA111" s="98"/>
      <c r="AB111" s="98"/>
      <c r="AC111" s="98"/>
      <c r="AD111" s="98"/>
      <c r="AE111" s="98"/>
      <c r="AF111" s="98"/>
      <c r="AG111" s="98"/>
      <c r="AH111" s="98"/>
      <c r="AI111" s="98"/>
      <c r="AJ111" s="100"/>
      <c r="AK111" s="98"/>
      <c r="AL111" s="98"/>
      <c r="AM111" s="98"/>
      <c r="AN111" s="98"/>
      <c r="AO111" s="98"/>
      <c r="AP111" s="98"/>
      <c r="AQ111" s="100"/>
      <c r="AR111" s="98"/>
      <c r="AS111" s="98"/>
      <c r="AT111" s="98"/>
      <c r="AU111" s="100"/>
      <c r="AV111" s="98"/>
      <c r="AW111" s="98"/>
      <c r="AX111" s="98"/>
      <c r="AY111" s="98"/>
      <c r="AZ111" s="98">
        <v>4865244</v>
      </c>
      <c r="BA111" s="101">
        <f t="shared" si="37"/>
        <v>15845344</v>
      </c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05"/>
      <c r="BR111" s="105"/>
      <c r="BS111" s="105"/>
      <c r="BT111" s="105"/>
      <c r="BU111" s="105"/>
      <c r="BV111" s="105">
        <v>1500000</v>
      </c>
      <c r="BW111" s="105">
        <f t="shared" si="23"/>
        <v>17345344</v>
      </c>
    </row>
    <row r="112" spans="1:75" ht="15">
      <c r="A112" s="117" t="s">
        <v>164</v>
      </c>
      <c r="B112" s="172" t="s">
        <v>165</v>
      </c>
      <c r="C112" s="100"/>
      <c r="D112" s="98"/>
      <c r="E112" s="100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100"/>
      <c r="AA112" s="98"/>
      <c r="AB112" s="98"/>
      <c r="AC112" s="98"/>
      <c r="AD112" s="98"/>
      <c r="AE112" s="98"/>
      <c r="AF112" s="98"/>
      <c r="AG112" s="98"/>
      <c r="AH112" s="98"/>
      <c r="AI112" s="98"/>
      <c r="AJ112" s="100"/>
      <c r="AK112" s="98"/>
      <c r="AL112" s="98"/>
      <c r="AM112" s="98"/>
      <c r="AN112" s="98"/>
      <c r="AO112" s="98"/>
      <c r="AP112" s="98"/>
      <c r="AQ112" s="100"/>
      <c r="AR112" s="98"/>
      <c r="AS112" s="98"/>
      <c r="AT112" s="98"/>
      <c r="AU112" s="100"/>
      <c r="AV112" s="98"/>
      <c r="AW112" s="98"/>
      <c r="AX112" s="98">
        <v>217377204</v>
      </c>
      <c r="AY112" s="98"/>
      <c r="AZ112" s="98">
        <v>5354676</v>
      </c>
      <c r="BA112" s="101">
        <f t="shared" si="37"/>
        <v>222731880</v>
      </c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05"/>
      <c r="BR112" s="105"/>
      <c r="BS112" s="105"/>
      <c r="BT112" s="105"/>
      <c r="BU112" s="105">
        <v>150000</v>
      </c>
      <c r="BV112" s="105"/>
      <c r="BW112" s="105">
        <f t="shared" si="23"/>
        <v>222881880</v>
      </c>
    </row>
    <row r="113" spans="1:75" ht="15">
      <c r="A113" s="188" t="s">
        <v>166</v>
      </c>
      <c r="B113" s="124" t="s">
        <v>167</v>
      </c>
      <c r="C113" s="100"/>
      <c r="D113" s="98"/>
      <c r="E113" s="100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100"/>
      <c r="AA113" s="98"/>
      <c r="AB113" s="98"/>
      <c r="AC113" s="98"/>
      <c r="AD113" s="98"/>
      <c r="AE113" s="98"/>
      <c r="AF113" s="98"/>
      <c r="AG113" s="98"/>
      <c r="AH113" s="98"/>
      <c r="AI113" s="98"/>
      <c r="AJ113" s="100"/>
      <c r="AK113" s="98"/>
      <c r="AL113" s="98"/>
      <c r="AM113" s="98"/>
      <c r="AN113" s="98"/>
      <c r="AO113" s="98"/>
      <c r="AP113" s="98"/>
      <c r="AQ113" s="100"/>
      <c r="AR113" s="98"/>
      <c r="AS113" s="98"/>
      <c r="AT113" s="98"/>
      <c r="AU113" s="100"/>
      <c r="AV113" s="98"/>
      <c r="AW113" s="98"/>
      <c r="AX113" s="98"/>
      <c r="AY113" s="98"/>
      <c r="AZ113" s="98"/>
      <c r="BA113" s="101">
        <f t="shared" si="37"/>
        <v>0</v>
      </c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05"/>
      <c r="BR113" s="105"/>
      <c r="BS113" s="105"/>
      <c r="BT113" s="105"/>
      <c r="BU113" s="105"/>
      <c r="BV113" s="105"/>
      <c r="BW113" s="105">
        <f t="shared" si="23"/>
        <v>0</v>
      </c>
    </row>
    <row r="114" spans="1:75" ht="15">
      <c r="A114" s="188" t="s">
        <v>168</v>
      </c>
      <c r="B114" s="124" t="s">
        <v>169</v>
      </c>
      <c r="C114" s="100"/>
      <c r="D114" s="98"/>
      <c r="E114" s="100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100"/>
      <c r="AA114" s="98"/>
      <c r="AB114" s="98"/>
      <c r="AC114" s="98"/>
      <c r="AD114" s="98"/>
      <c r="AE114" s="98"/>
      <c r="AF114" s="98"/>
      <c r="AG114" s="98"/>
      <c r="AH114" s="98"/>
      <c r="AI114" s="98"/>
      <c r="AJ114" s="100"/>
      <c r="AK114" s="98"/>
      <c r="AL114" s="98"/>
      <c r="AM114" s="98"/>
      <c r="AN114" s="98"/>
      <c r="AO114" s="98"/>
      <c r="AP114" s="98"/>
      <c r="AQ114" s="100"/>
      <c r="AR114" s="98"/>
      <c r="AS114" s="98"/>
      <c r="AT114" s="98"/>
      <c r="AU114" s="100"/>
      <c r="AV114" s="98"/>
      <c r="AW114" s="98"/>
      <c r="AX114" s="98"/>
      <c r="AY114" s="98"/>
      <c r="AZ114" s="98"/>
      <c r="BA114" s="101">
        <f t="shared" si="37"/>
        <v>0</v>
      </c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05"/>
      <c r="BR114" s="105"/>
      <c r="BS114" s="105"/>
      <c r="BT114" s="105"/>
      <c r="BU114" s="105"/>
      <c r="BV114" s="105"/>
      <c r="BW114" s="105">
        <f t="shared" si="23"/>
        <v>0</v>
      </c>
    </row>
    <row r="115" spans="1:75" ht="15">
      <c r="A115" s="188" t="s">
        <v>170</v>
      </c>
      <c r="B115" s="124" t="s">
        <v>171</v>
      </c>
      <c r="C115" s="100"/>
      <c r="D115" s="98"/>
      <c r="E115" s="100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100"/>
      <c r="AA115" s="98"/>
      <c r="AB115" s="98"/>
      <c r="AC115" s="98"/>
      <c r="AD115" s="98"/>
      <c r="AE115" s="98"/>
      <c r="AF115" s="98"/>
      <c r="AG115" s="98"/>
      <c r="AH115" s="98"/>
      <c r="AI115" s="98"/>
      <c r="AJ115" s="100"/>
      <c r="AK115" s="98"/>
      <c r="AL115" s="98"/>
      <c r="AM115" s="98"/>
      <c r="AN115" s="98"/>
      <c r="AO115" s="98"/>
      <c r="AP115" s="98"/>
      <c r="AQ115" s="100"/>
      <c r="AR115" s="98"/>
      <c r="AS115" s="98"/>
      <c r="AT115" s="98"/>
      <c r="AU115" s="100"/>
      <c r="AV115" s="98"/>
      <c r="AW115" s="98"/>
      <c r="AX115" s="98"/>
      <c r="AY115" s="98"/>
      <c r="AZ115" s="98"/>
      <c r="BA115" s="101">
        <f t="shared" si="37"/>
        <v>0</v>
      </c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05"/>
      <c r="BR115" s="105"/>
      <c r="BS115" s="105"/>
      <c r="BT115" s="105"/>
      <c r="BU115" s="105"/>
      <c r="BV115" s="105"/>
      <c r="BW115" s="105">
        <f t="shared" si="23"/>
        <v>0</v>
      </c>
    </row>
    <row r="116" spans="1:75" ht="15">
      <c r="A116" s="189" t="s">
        <v>358</v>
      </c>
      <c r="B116" s="175" t="s">
        <v>172</v>
      </c>
      <c r="C116" s="100">
        <f aca="true" t="shared" si="41" ref="C116:BN116">SUM(C104,C109,C110:C115)</f>
        <v>0</v>
      </c>
      <c r="D116" s="100">
        <f t="shared" si="41"/>
        <v>0</v>
      </c>
      <c r="E116" s="100">
        <f t="shared" si="41"/>
        <v>0</v>
      </c>
      <c r="F116" s="100">
        <f t="shared" si="41"/>
        <v>0</v>
      </c>
      <c r="G116" s="100">
        <f t="shared" si="41"/>
        <v>0</v>
      </c>
      <c r="H116" s="100">
        <f t="shared" si="41"/>
        <v>0</v>
      </c>
      <c r="I116" s="100">
        <f t="shared" si="41"/>
        <v>0</v>
      </c>
      <c r="J116" s="100">
        <f t="shared" si="41"/>
        <v>0</v>
      </c>
      <c r="K116" s="100">
        <f t="shared" si="41"/>
        <v>0</v>
      </c>
      <c r="L116" s="100">
        <f t="shared" si="41"/>
        <v>0</v>
      </c>
      <c r="M116" s="100">
        <f t="shared" si="41"/>
        <v>0</v>
      </c>
      <c r="N116" s="100">
        <f t="shared" si="41"/>
        <v>0</v>
      </c>
      <c r="O116" s="100">
        <f t="shared" si="41"/>
        <v>0</v>
      </c>
      <c r="P116" s="100">
        <f t="shared" si="41"/>
        <v>0</v>
      </c>
      <c r="Q116" s="100">
        <f t="shared" si="41"/>
        <v>0</v>
      </c>
      <c r="R116" s="100">
        <f t="shared" si="41"/>
        <v>0</v>
      </c>
      <c r="S116" s="100">
        <f t="shared" si="41"/>
        <v>0</v>
      </c>
      <c r="T116" s="100">
        <f t="shared" si="41"/>
        <v>0</v>
      </c>
      <c r="U116" s="100">
        <f t="shared" si="41"/>
        <v>0</v>
      </c>
      <c r="V116" s="100">
        <f t="shared" si="41"/>
        <v>0</v>
      </c>
      <c r="W116" s="100">
        <f t="shared" si="41"/>
        <v>0</v>
      </c>
      <c r="X116" s="100">
        <f t="shared" si="41"/>
        <v>0</v>
      </c>
      <c r="Y116" s="100"/>
      <c r="Z116" s="100">
        <f t="shared" si="41"/>
        <v>10980100</v>
      </c>
      <c r="AA116" s="100">
        <f t="shared" si="41"/>
        <v>0</v>
      </c>
      <c r="AB116" s="100">
        <f t="shared" si="41"/>
        <v>0</v>
      </c>
      <c r="AC116" s="100">
        <f t="shared" si="41"/>
        <v>0</v>
      </c>
      <c r="AD116" s="100">
        <f t="shared" si="41"/>
        <v>0</v>
      </c>
      <c r="AE116" s="100">
        <f t="shared" si="41"/>
        <v>0</v>
      </c>
      <c r="AF116" s="100">
        <f t="shared" si="41"/>
        <v>0</v>
      </c>
      <c r="AG116" s="100">
        <f t="shared" si="41"/>
        <v>0</v>
      </c>
      <c r="AH116" s="100">
        <f t="shared" si="41"/>
        <v>0</v>
      </c>
      <c r="AI116" s="100">
        <f t="shared" si="41"/>
        <v>0</v>
      </c>
      <c r="AJ116" s="100">
        <f t="shared" si="41"/>
        <v>0</v>
      </c>
      <c r="AK116" s="100">
        <f t="shared" si="41"/>
        <v>0</v>
      </c>
      <c r="AL116" s="100">
        <f t="shared" si="41"/>
        <v>0</v>
      </c>
      <c r="AM116" s="100">
        <f t="shared" si="41"/>
        <v>0</v>
      </c>
      <c r="AN116" s="100">
        <f t="shared" si="41"/>
        <v>0</v>
      </c>
      <c r="AO116" s="100">
        <f t="shared" si="41"/>
        <v>0</v>
      </c>
      <c r="AP116" s="100">
        <f t="shared" si="41"/>
        <v>0</v>
      </c>
      <c r="AQ116" s="100">
        <f t="shared" si="41"/>
        <v>0</v>
      </c>
      <c r="AR116" s="100">
        <f t="shared" si="41"/>
        <v>0</v>
      </c>
      <c r="AS116" s="100">
        <f t="shared" si="41"/>
        <v>0</v>
      </c>
      <c r="AT116" s="100">
        <f t="shared" si="41"/>
        <v>0</v>
      </c>
      <c r="AU116" s="100">
        <f t="shared" si="41"/>
        <v>0</v>
      </c>
      <c r="AV116" s="100">
        <f t="shared" si="41"/>
        <v>0</v>
      </c>
      <c r="AW116" s="100">
        <f t="shared" si="41"/>
        <v>0</v>
      </c>
      <c r="AX116" s="100">
        <f t="shared" si="41"/>
        <v>217377204</v>
      </c>
      <c r="AY116" s="100">
        <f t="shared" si="41"/>
        <v>0</v>
      </c>
      <c r="AZ116" s="100">
        <f t="shared" si="41"/>
        <v>10219920</v>
      </c>
      <c r="BA116" s="101">
        <f t="shared" si="37"/>
        <v>238577224</v>
      </c>
      <c r="BB116" s="100">
        <f t="shared" si="41"/>
        <v>0</v>
      </c>
      <c r="BC116" s="100">
        <f t="shared" si="41"/>
        <v>0</v>
      </c>
      <c r="BD116" s="100">
        <f t="shared" si="41"/>
        <v>0</v>
      </c>
      <c r="BE116" s="100">
        <f t="shared" si="41"/>
        <v>0</v>
      </c>
      <c r="BF116" s="100">
        <f t="shared" si="41"/>
        <v>0</v>
      </c>
      <c r="BG116" s="100">
        <f t="shared" si="41"/>
        <v>0</v>
      </c>
      <c r="BH116" s="100">
        <f t="shared" si="41"/>
        <v>0</v>
      </c>
      <c r="BI116" s="100">
        <f t="shared" si="41"/>
        <v>0</v>
      </c>
      <c r="BJ116" s="100">
        <f t="shared" si="41"/>
        <v>0</v>
      </c>
      <c r="BK116" s="100">
        <f t="shared" si="41"/>
        <v>0</v>
      </c>
      <c r="BL116" s="100">
        <f t="shared" si="41"/>
        <v>0</v>
      </c>
      <c r="BM116" s="100">
        <f t="shared" si="41"/>
        <v>0</v>
      </c>
      <c r="BN116" s="100">
        <f t="shared" si="41"/>
        <v>0</v>
      </c>
      <c r="BO116" s="100">
        <f aca="true" t="shared" si="42" ref="BO116:BV116">SUM(BO104,BO109,BO110:BO115)</f>
        <v>0</v>
      </c>
      <c r="BP116" s="100">
        <f t="shared" si="42"/>
        <v>0</v>
      </c>
      <c r="BQ116" s="100">
        <f t="shared" si="42"/>
        <v>0</v>
      </c>
      <c r="BR116" s="100">
        <f t="shared" si="42"/>
        <v>0</v>
      </c>
      <c r="BS116" s="100">
        <f t="shared" si="42"/>
        <v>0</v>
      </c>
      <c r="BT116" s="100">
        <f t="shared" si="42"/>
        <v>0</v>
      </c>
      <c r="BU116" s="100">
        <f t="shared" si="42"/>
        <v>150000</v>
      </c>
      <c r="BV116" s="100">
        <f t="shared" si="42"/>
        <v>1500000</v>
      </c>
      <c r="BW116" s="105">
        <f t="shared" si="23"/>
        <v>240227224</v>
      </c>
    </row>
    <row r="117" spans="1:75" ht="15">
      <c r="A117" s="188" t="s">
        <v>173</v>
      </c>
      <c r="B117" s="124" t="s">
        <v>174</v>
      </c>
      <c r="C117" s="100"/>
      <c r="D117" s="98"/>
      <c r="E117" s="100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100"/>
      <c r="AA117" s="98"/>
      <c r="AB117" s="98"/>
      <c r="AC117" s="98"/>
      <c r="AD117" s="98"/>
      <c r="AE117" s="98"/>
      <c r="AF117" s="98"/>
      <c r="AG117" s="98"/>
      <c r="AH117" s="98"/>
      <c r="AI117" s="98"/>
      <c r="AJ117" s="100"/>
      <c r="AK117" s="98"/>
      <c r="AL117" s="98"/>
      <c r="AM117" s="98"/>
      <c r="AN117" s="98"/>
      <c r="AO117" s="98"/>
      <c r="AP117" s="98"/>
      <c r="AQ117" s="100"/>
      <c r="AR117" s="98"/>
      <c r="AS117" s="98"/>
      <c r="AT117" s="98"/>
      <c r="AU117" s="100"/>
      <c r="AV117" s="98"/>
      <c r="AW117" s="98"/>
      <c r="AX117" s="98"/>
      <c r="AY117" s="98"/>
      <c r="AZ117" s="98"/>
      <c r="BA117" s="101">
        <f t="shared" si="37"/>
        <v>0</v>
      </c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05"/>
      <c r="BR117" s="105"/>
      <c r="BS117" s="105"/>
      <c r="BT117" s="105"/>
      <c r="BU117" s="105"/>
      <c r="BV117" s="105"/>
      <c r="BW117" s="105">
        <f t="shared" si="23"/>
        <v>0</v>
      </c>
    </row>
    <row r="118" spans="1:75" ht="15">
      <c r="A118" s="177" t="s">
        <v>175</v>
      </c>
      <c r="B118" s="124" t="s">
        <v>176</v>
      </c>
      <c r="C118" s="97"/>
      <c r="D118" s="99"/>
      <c r="E118" s="97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7"/>
      <c r="AA118" s="99"/>
      <c r="AB118" s="99"/>
      <c r="AC118" s="99"/>
      <c r="AD118" s="99"/>
      <c r="AE118" s="99"/>
      <c r="AF118" s="99"/>
      <c r="AG118" s="99"/>
      <c r="AH118" s="99"/>
      <c r="AI118" s="99"/>
      <c r="AJ118" s="97"/>
      <c r="AK118" s="99"/>
      <c r="AL118" s="99"/>
      <c r="AM118" s="99"/>
      <c r="AN118" s="99"/>
      <c r="AO118" s="99"/>
      <c r="AP118" s="99"/>
      <c r="AQ118" s="97"/>
      <c r="AR118" s="99"/>
      <c r="AS118" s="99"/>
      <c r="AT118" s="99"/>
      <c r="AU118" s="97"/>
      <c r="AV118" s="99"/>
      <c r="AW118" s="99"/>
      <c r="AX118" s="99"/>
      <c r="AY118" s="99"/>
      <c r="AZ118" s="99"/>
      <c r="BA118" s="101">
        <f t="shared" si="37"/>
        <v>0</v>
      </c>
      <c r="BB118" s="197"/>
      <c r="BC118" s="197"/>
      <c r="BD118" s="197"/>
      <c r="BE118" s="197"/>
      <c r="BF118" s="197"/>
      <c r="BG118" s="197"/>
      <c r="BH118" s="197"/>
      <c r="BI118" s="197"/>
      <c r="BJ118" s="197"/>
      <c r="BK118" s="197"/>
      <c r="BL118" s="197"/>
      <c r="BM118" s="197"/>
      <c r="BN118" s="197"/>
      <c r="BO118" s="197"/>
      <c r="BP118" s="197"/>
      <c r="BQ118" s="105"/>
      <c r="BR118" s="105"/>
      <c r="BS118" s="105"/>
      <c r="BT118" s="105"/>
      <c r="BU118" s="105"/>
      <c r="BV118" s="105"/>
      <c r="BW118" s="105">
        <f t="shared" si="23"/>
        <v>0</v>
      </c>
    </row>
    <row r="119" spans="1:75" ht="15">
      <c r="A119" s="188" t="s">
        <v>391</v>
      </c>
      <c r="B119" s="124" t="s">
        <v>177</v>
      </c>
      <c r="C119" s="100"/>
      <c r="D119" s="98"/>
      <c r="E119" s="100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100"/>
      <c r="AA119" s="98"/>
      <c r="AB119" s="98"/>
      <c r="AC119" s="98"/>
      <c r="AD119" s="98"/>
      <c r="AE119" s="98"/>
      <c r="AF119" s="98"/>
      <c r="AG119" s="98"/>
      <c r="AH119" s="98"/>
      <c r="AI119" s="98"/>
      <c r="AJ119" s="100"/>
      <c r="AK119" s="98"/>
      <c r="AL119" s="98"/>
      <c r="AM119" s="98"/>
      <c r="AN119" s="98"/>
      <c r="AO119" s="98"/>
      <c r="AP119" s="98"/>
      <c r="AQ119" s="100"/>
      <c r="AR119" s="98"/>
      <c r="AS119" s="98"/>
      <c r="AT119" s="98"/>
      <c r="AU119" s="100"/>
      <c r="AV119" s="98"/>
      <c r="AW119" s="98"/>
      <c r="AX119" s="98"/>
      <c r="AY119" s="98"/>
      <c r="AZ119" s="98"/>
      <c r="BA119" s="101">
        <f t="shared" si="37"/>
        <v>0</v>
      </c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05"/>
      <c r="BR119" s="105"/>
      <c r="BS119" s="105"/>
      <c r="BT119" s="105"/>
      <c r="BU119" s="105"/>
      <c r="BV119" s="105"/>
      <c r="BW119" s="105">
        <f t="shared" si="23"/>
        <v>0</v>
      </c>
    </row>
    <row r="120" spans="1:75" ht="15">
      <c r="A120" s="188" t="s">
        <v>360</v>
      </c>
      <c r="B120" s="124" t="s">
        <v>178</v>
      </c>
      <c r="C120" s="100"/>
      <c r="D120" s="98"/>
      <c r="E120" s="100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100"/>
      <c r="AA120" s="98"/>
      <c r="AB120" s="98"/>
      <c r="AC120" s="98"/>
      <c r="AD120" s="98"/>
      <c r="AE120" s="98"/>
      <c r="AF120" s="98"/>
      <c r="AG120" s="98"/>
      <c r="AH120" s="98"/>
      <c r="AI120" s="98"/>
      <c r="AJ120" s="100"/>
      <c r="AK120" s="98"/>
      <c r="AL120" s="98"/>
      <c r="AM120" s="98"/>
      <c r="AN120" s="98"/>
      <c r="AO120" s="98"/>
      <c r="AP120" s="98"/>
      <c r="AQ120" s="100"/>
      <c r="AR120" s="98"/>
      <c r="AS120" s="98"/>
      <c r="AT120" s="98"/>
      <c r="AU120" s="100"/>
      <c r="AV120" s="98"/>
      <c r="AW120" s="98"/>
      <c r="AX120" s="98"/>
      <c r="AY120" s="98"/>
      <c r="AZ120" s="98"/>
      <c r="BA120" s="101">
        <f t="shared" si="37"/>
        <v>0</v>
      </c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05"/>
      <c r="BR120" s="105"/>
      <c r="BS120" s="105"/>
      <c r="BT120" s="105"/>
      <c r="BU120" s="105"/>
      <c r="BV120" s="105"/>
      <c r="BW120" s="105">
        <f t="shared" si="23"/>
        <v>0</v>
      </c>
    </row>
    <row r="121" spans="1:75" ht="15">
      <c r="A121" s="189" t="s">
        <v>361</v>
      </c>
      <c r="B121" s="175" t="s">
        <v>179</v>
      </c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1">
        <f t="shared" si="37"/>
        <v>0</v>
      </c>
      <c r="BB121" s="199"/>
      <c r="BC121" s="199"/>
      <c r="BD121" s="199"/>
      <c r="BE121" s="199"/>
      <c r="BF121" s="199"/>
      <c r="BG121" s="199"/>
      <c r="BH121" s="199"/>
      <c r="BI121" s="199"/>
      <c r="BJ121" s="199"/>
      <c r="BK121" s="199"/>
      <c r="BL121" s="199"/>
      <c r="BM121" s="199"/>
      <c r="BN121" s="199"/>
      <c r="BO121" s="199"/>
      <c r="BP121" s="199"/>
      <c r="BQ121" s="105"/>
      <c r="BR121" s="105"/>
      <c r="BS121" s="105"/>
      <c r="BT121" s="105"/>
      <c r="BU121" s="105"/>
      <c r="BV121" s="105"/>
      <c r="BW121" s="105">
        <f t="shared" si="23"/>
        <v>0</v>
      </c>
    </row>
    <row r="122" spans="1:75" ht="15">
      <c r="A122" s="177" t="s">
        <v>180</v>
      </c>
      <c r="B122" s="124" t="s">
        <v>181</v>
      </c>
      <c r="C122" s="97"/>
      <c r="D122" s="99"/>
      <c r="E122" s="97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7"/>
      <c r="AA122" s="99"/>
      <c r="AB122" s="99"/>
      <c r="AC122" s="99"/>
      <c r="AD122" s="99"/>
      <c r="AE122" s="99"/>
      <c r="AF122" s="99"/>
      <c r="AG122" s="99"/>
      <c r="AH122" s="99"/>
      <c r="AI122" s="99"/>
      <c r="AJ122" s="97"/>
      <c r="AK122" s="99"/>
      <c r="AL122" s="99"/>
      <c r="AM122" s="99"/>
      <c r="AN122" s="99"/>
      <c r="AO122" s="99"/>
      <c r="AP122" s="99"/>
      <c r="AQ122" s="97"/>
      <c r="AR122" s="99"/>
      <c r="AS122" s="99"/>
      <c r="AT122" s="99"/>
      <c r="AU122" s="97"/>
      <c r="AV122" s="99"/>
      <c r="AW122" s="99"/>
      <c r="AX122" s="99"/>
      <c r="AY122" s="99"/>
      <c r="AZ122" s="99"/>
      <c r="BA122" s="101">
        <f t="shared" si="37"/>
        <v>0</v>
      </c>
      <c r="BB122" s="197"/>
      <c r="BC122" s="197"/>
      <c r="BD122" s="197"/>
      <c r="BE122" s="197"/>
      <c r="BF122" s="197"/>
      <c r="BG122" s="197"/>
      <c r="BH122" s="197"/>
      <c r="BI122" s="197"/>
      <c r="BJ122" s="197"/>
      <c r="BK122" s="197"/>
      <c r="BL122" s="197"/>
      <c r="BM122" s="197"/>
      <c r="BN122" s="197"/>
      <c r="BO122" s="197"/>
      <c r="BP122" s="197"/>
      <c r="BQ122" s="105"/>
      <c r="BR122" s="105"/>
      <c r="BS122" s="105"/>
      <c r="BT122" s="105"/>
      <c r="BU122" s="105"/>
      <c r="BV122" s="105"/>
      <c r="BW122" s="105">
        <f t="shared" si="23"/>
        <v>0</v>
      </c>
    </row>
    <row r="123" spans="1:75" ht="15.75">
      <c r="A123" s="190" t="s">
        <v>395</v>
      </c>
      <c r="B123" s="191" t="s">
        <v>182</v>
      </c>
      <c r="C123" s="100">
        <f aca="true" t="shared" si="43" ref="C123:BN123">SUM(C116,C121)</f>
        <v>0</v>
      </c>
      <c r="D123" s="100">
        <f t="shared" si="43"/>
        <v>0</v>
      </c>
      <c r="E123" s="100">
        <f t="shared" si="43"/>
        <v>0</v>
      </c>
      <c r="F123" s="100">
        <f t="shared" si="43"/>
        <v>0</v>
      </c>
      <c r="G123" s="100">
        <f t="shared" si="43"/>
        <v>0</v>
      </c>
      <c r="H123" s="100">
        <f t="shared" si="43"/>
        <v>0</v>
      </c>
      <c r="I123" s="100">
        <f t="shared" si="43"/>
        <v>0</v>
      </c>
      <c r="J123" s="100">
        <f t="shared" si="43"/>
        <v>0</v>
      </c>
      <c r="K123" s="100">
        <f t="shared" si="43"/>
        <v>0</v>
      </c>
      <c r="L123" s="100">
        <f t="shared" si="43"/>
        <v>0</v>
      </c>
      <c r="M123" s="100">
        <f t="shared" si="43"/>
        <v>0</v>
      </c>
      <c r="N123" s="100">
        <f t="shared" si="43"/>
        <v>0</v>
      </c>
      <c r="O123" s="100">
        <f t="shared" si="43"/>
        <v>0</v>
      </c>
      <c r="P123" s="100">
        <f t="shared" si="43"/>
        <v>0</v>
      </c>
      <c r="Q123" s="100">
        <f t="shared" si="43"/>
        <v>0</v>
      </c>
      <c r="R123" s="100">
        <f t="shared" si="43"/>
        <v>0</v>
      </c>
      <c r="S123" s="100">
        <f t="shared" si="43"/>
        <v>0</v>
      </c>
      <c r="T123" s="100">
        <f t="shared" si="43"/>
        <v>0</v>
      </c>
      <c r="U123" s="100">
        <f t="shared" si="43"/>
        <v>0</v>
      </c>
      <c r="V123" s="100">
        <f t="shared" si="43"/>
        <v>0</v>
      </c>
      <c r="W123" s="100">
        <f t="shared" si="43"/>
        <v>0</v>
      </c>
      <c r="X123" s="100">
        <f t="shared" si="43"/>
        <v>0</v>
      </c>
      <c r="Y123" s="100"/>
      <c r="Z123" s="100">
        <f t="shared" si="43"/>
        <v>10980100</v>
      </c>
      <c r="AA123" s="100">
        <f t="shared" si="43"/>
        <v>0</v>
      </c>
      <c r="AB123" s="100">
        <f t="shared" si="43"/>
        <v>0</v>
      </c>
      <c r="AC123" s="100">
        <f t="shared" si="43"/>
        <v>0</v>
      </c>
      <c r="AD123" s="100">
        <f t="shared" si="43"/>
        <v>0</v>
      </c>
      <c r="AE123" s="100">
        <f t="shared" si="43"/>
        <v>0</v>
      </c>
      <c r="AF123" s="100">
        <f t="shared" si="43"/>
        <v>0</v>
      </c>
      <c r="AG123" s="100">
        <f t="shared" si="43"/>
        <v>0</v>
      </c>
      <c r="AH123" s="100">
        <f t="shared" si="43"/>
        <v>0</v>
      </c>
      <c r="AI123" s="100">
        <f t="shared" si="43"/>
        <v>0</v>
      </c>
      <c r="AJ123" s="100">
        <f t="shared" si="43"/>
        <v>0</v>
      </c>
      <c r="AK123" s="100">
        <f t="shared" si="43"/>
        <v>0</v>
      </c>
      <c r="AL123" s="100">
        <f t="shared" si="43"/>
        <v>0</v>
      </c>
      <c r="AM123" s="100">
        <f t="shared" si="43"/>
        <v>0</v>
      </c>
      <c r="AN123" s="100">
        <f t="shared" si="43"/>
        <v>0</v>
      </c>
      <c r="AO123" s="100">
        <f t="shared" si="43"/>
        <v>0</v>
      </c>
      <c r="AP123" s="100">
        <f t="shared" si="43"/>
        <v>0</v>
      </c>
      <c r="AQ123" s="100">
        <f t="shared" si="43"/>
        <v>0</v>
      </c>
      <c r="AR123" s="100">
        <f t="shared" si="43"/>
        <v>0</v>
      </c>
      <c r="AS123" s="100">
        <f t="shared" si="43"/>
        <v>0</v>
      </c>
      <c r="AT123" s="100">
        <f t="shared" si="43"/>
        <v>0</v>
      </c>
      <c r="AU123" s="100">
        <f t="shared" si="43"/>
        <v>0</v>
      </c>
      <c r="AV123" s="100">
        <f t="shared" si="43"/>
        <v>0</v>
      </c>
      <c r="AW123" s="100">
        <f t="shared" si="43"/>
        <v>0</v>
      </c>
      <c r="AX123" s="100">
        <f t="shared" si="43"/>
        <v>217377204</v>
      </c>
      <c r="AY123" s="100">
        <f t="shared" si="43"/>
        <v>0</v>
      </c>
      <c r="AZ123" s="100">
        <f t="shared" si="43"/>
        <v>10219920</v>
      </c>
      <c r="BA123" s="101">
        <f t="shared" si="37"/>
        <v>238577224</v>
      </c>
      <c r="BB123" s="100">
        <f t="shared" si="43"/>
        <v>0</v>
      </c>
      <c r="BC123" s="100">
        <f t="shared" si="43"/>
        <v>0</v>
      </c>
      <c r="BD123" s="100">
        <f t="shared" si="43"/>
        <v>0</v>
      </c>
      <c r="BE123" s="100">
        <f t="shared" si="43"/>
        <v>0</v>
      </c>
      <c r="BF123" s="100">
        <f t="shared" si="43"/>
        <v>0</v>
      </c>
      <c r="BG123" s="100">
        <f t="shared" si="43"/>
        <v>0</v>
      </c>
      <c r="BH123" s="100">
        <f t="shared" si="43"/>
        <v>0</v>
      </c>
      <c r="BI123" s="100">
        <f t="shared" si="43"/>
        <v>0</v>
      </c>
      <c r="BJ123" s="100">
        <f t="shared" si="43"/>
        <v>0</v>
      </c>
      <c r="BK123" s="100">
        <f t="shared" si="43"/>
        <v>0</v>
      </c>
      <c r="BL123" s="100">
        <f t="shared" si="43"/>
        <v>0</v>
      </c>
      <c r="BM123" s="100">
        <f t="shared" si="43"/>
        <v>0</v>
      </c>
      <c r="BN123" s="100">
        <f t="shared" si="43"/>
        <v>0</v>
      </c>
      <c r="BO123" s="100">
        <f aca="true" t="shared" si="44" ref="BO123:BV123">SUM(BO116,BO121)</f>
        <v>0</v>
      </c>
      <c r="BP123" s="100">
        <f t="shared" si="44"/>
        <v>0</v>
      </c>
      <c r="BQ123" s="100">
        <f t="shared" si="44"/>
        <v>0</v>
      </c>
      <c r="BR123" s="100">
        <f t="shared" si="44"/>
        <v>0</v>
      </c>
      <c r="BS123" s="100">
        <f t="shared" si="44"/>
        <v>0</v>
      </c>
      <c r="BT123" s="100">
        <f t="shared" si="44"/>
        <v>0</v>
      </c>
      <c r="BU123" s="100">
        <f t="shared" si="44"/>
        <v>150000</v>
      </c>
      <c r="BV123" s="100">
        <f t="shared" si="44"/>
        <v>1500000</v>
      </c>
      <c r="BW123" s="105">
        <f t="shared" si="23"/>
        <v>240227224</v>
      </c>
    </row>
    <row r="124" spans="1:75" ht="15.75">
      <c r="A124" s="192" t="s">
        <v>431</v>
      </c>
      <c r="B124" s="193"/>
      <c r="C124" s="102">
        <f aca="true" t="shared" si="45" ref="C124:BN124">SUM(C100,C123)</f>
        <v>8152431</v>
      </c>
      <c r="D124" s="93">
        <f t="shared" si="45"/>
        <v>28956</v>
      </c>
      <c r="E124" s="102">
        <f t="shared" si="45"/>
        <v>205661630</v>
      </c>
      <c r="F124" s="93">
        <f t="shared" si="45"/>
        <v>734000</v>
      </c>
      <c r="G124" s="93">
        <f t="shared" si="45"/>
        <v>0</v>
      </c>
      <c r="H124" s="93">
        <f t="shared" si="45"/>
        <v>0</v>
      </c>
      <c r="I124" s="93">
        <f t="shared" si="45"/>
        <v>0</v>
      </c>
      <c r="J124" s="93">
        <f t="shared" si="45"/>
        <v>0</v>
      </c>
      <c r="K124" s="93">
        <f t="shared" si="45"/>
        <v>600000</v>
      </c>
      <c r="L124" s="93">
        <f t="shared" si="45"/>
        <v>0</v>
      </c>
      <c r="M124" s="93">
        <f t="shared" si="45"/>
        <v>0</v>
      </c>
      <c r="N124" s="93">
        <f t="shared" si="45"/>
        <v>0</v>
      </c>
      <c r="O124" s="93">
        <f t="shared" si="45"/>
        <v>0</v>
      </c>
      <c r="P124" s="93">
        <f t="shared" si="45"/>
        <v>0</v>
      </c>
      <c r="Q124" s="93">
        <f t="shared" si="45"/>
        <v>0</v>
      </c>
      <c r="R124" s="93">
        <f t="shared" si="45"/>
        <v>0</v>
      </c>
      <c r="S124" s="93">
        <f t="shared" si="45"/>
        <v>0</v>
      </c>
      <c r="T124" s="93">
        <f t="shared" si="45"/>
        <v>0</v>
      </c>
      <c r="U124" s="93">
        <f t="shared" si="45"/>
        <v>600000</v>
      </c>
      <c r="V124" s="93">
        <f t="shared" si="45"/>
        <v>100000</v>
      </c>
      <c r="W124" s="93">
        <f t="shared" si="45"/>
        <v>0</v>
      </c>
      <c r="X124" s="93">
        <f t="shared" si="45"/>
        <v>0</v>
      </c>
      <c r="Y124" s="93"/>
      <c r="Z124" s="93">
        <f t="shared" si="45"/>
        <v>165067214</v>
      </c>
      <c r="AA124" s="93">
        <f t="shared" si="45"/>
        <v>180721</v>
      </c>
      <c r="AB124" s="93">
        <f t="shared" si="45"/>
        <v>0</v>
      </c>
      <c r="AC124" s="93">
        <f t="shared" si="45"/>
        <v>0</v>
      </c>
      <c r="AD124" s="93">
        <f t="shared" si="45"/>
        <v>0</v>
      </c>
      <c r="AE124" s="93">
        <f t="shared" si="45"/>
        <v>0</v>
      </c>
      <c r="AF124" s="93">
        <f t="shared" si="45"/>
        <v>0</v>
      </c>
      <c r="AG124" s="93">
        <f t="shared" si="45"/>
        <v>0</v>
      </c>
      <c r="AH124" s="93">
        <f t="shared" si="45"/>
        <v>-100000</v>
      </c>
      <c r="AI124" s="93">
        <f t="shared" si="45"/>
        <v>0</v>
      </c>
      <c r="AJ124" s="93">
        <f t="shared" si="45"/>
        <v>49593060</v>
      </c>
      <c r="AK124" s="93">
        <f t="shared" si="45"/>
        <v>186309</v>
      </c>
      <c r="AL124" s="93">
        <f t="shared" si="45"/>
        <v>0</v>
      </c>
      <c r="AM124" s="93">
        <f t="shared" si="45"/>
        <v>0</v>
      </c>
      <c r="AN124" s="93">
        <f t="shared" si="45"/>
        <v>-600000</v>
      </c>
      <c r="AO124" s="93">
        <f t="shared" si="45"/>
        <v>35966400</v>
      </c>
      <c r="AP124" s="93">
        <f t="shared" si="45"/>
        <v>0</v>
      </c>
      <c r="AQ124" s="93">
        <f t="shared" si="45"/>
        <v>5093100</v>
      </c>
      <c r="AR124" s="93">
        <f t="shared" si="45"/>
        <v>221996</v>
      </c>
      <c r="AS124" s="93">
        <f t="shared" si="45"/>
        <v>0</v>
      </c>
      <c r="AT124" s="93">
        <f t="shared" si="45"/>
        <v>0</v>
      </c>
      <c r="AU124" s="93">
        <f t="shared" si="45"/>
        <v>5830032</v>
      </c>
      <c r="AV124" s="93">
        <f t="shared" si="45"/>
        <v>7214162</v>
      </c>
      <c r="AW124" s="93">
        <f t="shared" si="45"/>
        <v>0</v>
      </c>
      <c r="AX124" s="93">
        <f t="shared" si="45"/>
        <v>321134196</v>
      </c>
      <c r="AY124" s="93">
        <f t="shared" si="45"/>
        <v>0</v>
      </c>
      <c r="AZ124" s="93">
        <f t="shared" si="45"/>
        <v>9854074</v>
      </c>
      <c r="BA124" s="101">
        <f t="shared" si="37"/>
        <v>815518281</v>
      </c>
      <c r="BB124" s="93">
        <f t="shared" si="45"/>
        <v>0</v>
      </c>
      <c r="BC124" s="93">
        <f t="shared" si="45"/>
        <v>3940294</v>
      </c>
      <c r="BD124" s="93">
        <f t="shared" si="45"/>
        <v>2000000</v>
      </c>
      <c r="BE124" s="93">
        <f t="shared" si="45"/>
        <v>100000</v>
      </c>
      <c r="BF124" s="93">
        <f t="shared" si="45"/>
        <v>-100000</v>
      </c>
      <c r="BG124" s="93">
        <f t="shared" si="45"/>
        <v>0</v>
      </c>
      <c r="BH124" s="93">
        <f t="shared" si="45"/>
        <v>0</v>
      </c>
      <c r="BI124" s="93">
        <f t="shared" si="45"/>
        <v>135000</v>
      </c>
      <c r="BJ124" s="93">
        <f t="shared" si="45"/>
        <v>0</v>
      </c>
      <c r="BK124" s="93">
        <f t="shared" si="45"/>
        <v>-548000</v>
      </c>
      <c r="BL124" s="93">
        <f t="shared" si="45"/>
        <v>0</v>
      </c>
      <c r="BM124" s="93">
        <f t="shared" si="45"/>
        <v>17120500</v>
      </c>
      <c r="BN124" s="93">
        <f t="shared" si="45"/>
        <v>5379500</v>
      </c>
      <c r="BO124" s="93">
        <f aca="true" t="shared" si="46" ref="BO124:BV124">SUM(BO100,BO123)</f>
        <v>0</v>
      </c>
      <c r="BP124" s="93">
        <f t="shared" si="46"/>
        <v>0</v>
      </c>
      <c r="BQ124" s="93">
        <f t="shared" si="46"/>
        <v>0</v>
      </c>
      <c r="BR124" s="93">
        <f t="shared" si="46"/>
        <v>215000</v>
      </c>
      <c r="BS124" s="93">
        <f t="shared" si="46"/>
        <v>0</v>
      </c>
      <c r="BT124" s="93">
        <f t="shared" si="46"/>
        <v>0</v>
      </c>
      <c r="BU124" s="93">
        <f t="shared" si="46"/>
        <v>150000</v>
      </c>
      <c r="BV124" s="93">
        <f t="shared" si="46"/>
        <v>1500000</v>
      </c>
      <c r="BW124" s="105">
        <f t="shared" si="23"/>
        <v>845410575</v>
      </c>
    </row>
    <row r="125" spans="2:70" ht="15">
      <c r="B125" s="186"/>
      <c r="C125" s="194"/>
      <c r="D125" s="186"/>
      <c r="E125" s="194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  <c r="Z125" s="194"/>
      <c r="AA125" s="186"/>
      <c r="AB125" s="186"/>
      <c r="AC125" s="186"/>
      <c r="AD125" s="186"/>
      <c r="AE125" s="186"/>
      <c r="AF125" s="186"/>
      <c r="AG125" s="186"/>
      <c r="AH125" s="186"/>
      <c r="AI125" s="186"/>
      <c r="AJ125" s="194"/>
      <c r="AK125" s="186"/>
      <c r="AL125" s="186"/>
      <c r="AM125" s="186"/>
      <c r="AN125" s="186"/>
      <c r="AO125" s="186"/>
      <c r="AP125" s="186"/>
      <c r="AQ125" s="194"/>
      <c r="AR125" s="186"/>
      <c r="AS125" s="186"/>
      <c r="AT125" s="186"/>
      <c r="AU125" s="194"/>
      <c r="AV125" s="186"/>
      <c r="AW125" s="186"/>
      <c r="AX125" s="186"/>
      <c r="AY125" s="186"/>
      <c r="AZ125" s="186"/>
      <c r="BA125" s="194"/>
      <c r="BB125" s="186"/>
      <c r="BC125" s="186"/>
      <c r="BD125" s="186"/>
      <c r="BE125" s="186"/>
      <c r="BF125" s="186"/>
      <c r="BG125" s="186"/>
      <c r="BH125" s="186"/>
      <c r="BI125" s="186"/>
      <c r="BJ125" s="186"/>
      <c r="BK125" s="186"/>
      <c r="BL125" s="186"/>
      <c r="BM125" s="186"/>
      <c r="BN125" s="186"/>
      <c r="BO125" s="186"/>
      <c r="BP125" s="186"/>
      <c r="BQ125" s="186"/>
      <c r="BR125" s="186"/>
    </row>
    <row r="126" spans="2:70" ht="15">
      <c r="B126" s="186"/>
      <c r="C126" s="194"/>
      <c r="D126" s="186"/>
      <c r="E126" s="194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6"/>
      <c r="Z126" s="194"/>
      <c r="AA126" s="186"/>
      <c r="AB126" s="186"/>
      <c r="AC126" s="186"/>
      <c r="AD126" s="186"/>
      <c r="AE126" s="186"/>
      <c r="AF126" s="186"/>
      <c r="AG126" s="186"/>
      <c r="AH126" s="186"/>
      <c r="AI126" s="186"/>
      <c r="AJ126" s="194"/>
      <c r="AK126" s="186"/>
      <c r="AL126" s="186"/>
      <c r="AM126" s="186"/>
      <c r="AN126" s="186"/>
      <c r="AO126" s="186"/>
      <c r="AP126" s="186"/>
      <c r="AQ126" s="194"/>
      <c r="AR126" s="186"/>
      <c r="AS126" s="186"/>
      <c r="AT126" s="186"/>
      <c r="AU126" s="194"/>
      <c r="AV126" s="186"/>
      <c r="AW126" s="186"/>
      <c r="AX126" s="186"/>
      <c r="AY126" s="186"/>
      <c r="AZ126" s="186"/>
      <c r="BA126" s="194"/>
      <c r="BB126" s="186"/>
      <c r="BC126" s="186"/>
      <c r="BD126" s="186"/>
      <c r="BE126" s="186"/>
      <c r="BF126" s="186"/>
      <c r="BG126" s="186"/>
      <c r="BH126" s="186"/>
      <c r="BI126" s="186"/>
      <c r="BJ126" s="186"/>
      <c r="BK126" s="186"/>
      <c r="BL126" s="186"/>
      <c r="BM126" s="186"/>
      <c r="BN126" s="186"/>
      <c r="BO126" s="186"/>
      <c r="BP126" s="186"/>
      <c r="BQ126" s="186"/>
      <c r="BR126" s="186"/>
    </row>
    <row r="127" spans="2:70" ht="15">
      <c r="B127" s="186"/>
      <c r="C127" s="194"/>
      <c r="D127" s="186"/>
      <c r="E127" s="194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  <c r="Z127" s="194"/>
      <c r="AA127" s="186"/>
      <c r="AB127" s="186"/>
      <c r="AC127" s="186"/>
      <c r="AD127" s="186"/>
      <c r="AE127" s="186"/>
      <c r="AF127" s="186"/>
      <c r="AG127" s="186"/>
      <c r="AH127" s="186"/>
      <c r="AI127" s="186"/>
      <c r="AJ127" s="194"/>
      <c r="AK127" s="186"/>
      <c r="AL127" s="186"/>
      <c r="AM127" s="186"/>
      <c r="AN127" s="186"/>
      <c r="AO127" s="186"/>
      <c r="AP127" s="186"/>
      <c r="AQ127" s="194"/>
      <c r="AR127" s="186"/>
      <c r="AS127" s="186"/>
      <c r="AT127" s="186"/>
      <c r="AU127" s="194"/>
      <c r="AV127" s="186"/>
      <c r="AW127" s="186"/>
      <c r="AX127" s="186"/>
      <c r="AY127" s="186"/>
      <c r="AZ127" s="186"/>
      <c r="BA127" s="194"/>
      <c r="BB127" s="186"/>
      <c r="BC127" s="186"/>
      <c r="BD127" s="186"/>
      <c r="BE127" s="186"/>
      <c r="BF127" s="186"/>
      <c r="BG127" s="186"/>
      <c r="BH127" s="186"/>
      <c r="BI127" s="186"/>
      <c r="BJ127" s="186"/>
      <c r="BK127" s="186"/>
      <c r="BL127" s="186"/>
      <c r="BM127" s="186"/>
      <c r="BN127" s="186"/>
      <c r="BO127" s="186"/>
      <c r="BP127" s="186"/>
      <c r="BQ127" s="186"/>
      <c r="BR127" s="186"/>
    </row>
    <row r="128" spans="2:70" ht="15">
      <c r="B128" s="186"/>
      <c r="C128" s="194"/>
      <c r="D128" s="186"/>
      <c r="E128" s="194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  <c r="Z128" s="194"/>
      <c r="AA128" s="186"/>
      <c r="AB128" s="186"/>
      <c r="AC128" s="186"/>
      <c r="AD128" s="186"/>
      <c r="AE128" s="186"/>
      <c r="AF128" s="186"/>
      <c r="AG128" s="186"/>
      <c r="AH128" s="186"/>
      <c r="AI128" s="186"/>
      <c r="AJ128" s="194"/>
      <c r="AK128" s="186"/>
      <c r="AL128" s="186"/>
      <c r="AM128" s="186"/>
      <c r="AN128" s="186"/>
      <c r="AO128" s="186"/>
      <c r="AP128" s="186"/>
      <c r="AQ128" s="194"/>
      <c r="AR128" s="186"/>
      <c r="AS128" s="186"/>
      <c r="AT128" s="186"/>
      <c r="AU128" s="194"/>
      <c r="AV128" s="186"/>
      <c r="AW128" s="186"/>
      <c r="AX128" s="186"/>
      <c r="AY128" s="186"/>
      <c r="AZ128" s="186"/>
      <c r="BA128" s="194"/>
      <c r="BB128" s="186"/>
      <c r="BC128" s="186"/>
      <c r="BD128" s="186"/>
      <c r="BE128" s="186"/>
      <c r="BF128" s="186"/>
      <c r="BG128" s="186"/>
      <c r="BH128" s="186"/>
      <c r="BI128" s="186"/>
      <c r="BJ128" s="186"/>
      <c r="BK128" s="186"/>
      <c r="BL128" s="186"/>
      <c r="BM128" s="186"/>
      <c r="BN128" s="186"/>
      <c r="BO128" s="186"/>
      <c r="BP128" s="186"/>
      <c r="BQ128" s="186"/>
      <c r="BR128" s="186"/>
    </row>
    <row r="129" spans="2:70" ht="15">
      <c r="B129" s="186"/>
      <c r="C129" s="194"/>
      <c r="D129" s="186"/>
      <c r="E129" s="194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94"/>
      <c r="AA129" s="186"/>
      <c r="AB129" s="186"/>
      <c r="AC129" s="186"/>
      <c r="AD129" s="186"/>
      <c r="AE129" s="186"/>
      <c r="AF129" s="186"/>
      <c r="AG129" s="186"/>
      <c r="AH129" s="186"/>
      <c r="AI129" s="186"/>
      <c r="AJ129" s="194"/>
      <c r="AK129" s="186"/>
      <c r="AL129" s="186"/>
      <c r="AM129" s="186"/>
      <c r="AN129" s="186"/>
      <c r="AO129" s="186"/>
      <c r="AP129" s="186"/>
      <c r="AQ129" s="194"/>
      <c r="AR129" s="186"/>
      <c r="AS129" s="186"/>
      <c r="AT129" s="186"/>
      <c r="AU129" s="194"/>
      <c r="AV129" s="186"/>
      <c r="AW129" s="186"/>
      <c r="AX129" s="186"/>
      <c r="AY129" s="186"/>
      <c r="AZ129" s="186"/>
      <c r="BA129" s="194"/>
      <c r="BB129" s="186"/>
      <c r="BC129" s="186"/>
      <c r="BD129" s="186"/>
      <c r="BE129" s="186"/>
      <c r="BF129" s="186"/>
      <c r="BG129" s="186"/>
      <c r="BH129" s="186"/>
      <c r="BI129" s="186"/>
      <c r="BJ129" s="186"/>
      <c r="BK129" s="186"/>
      <c r="BL129" s="186"/>
      <c r="BM129" s="186"/>
      <c r="BN129" s="186"/>
      <c r="BO129" s="186"/>
      <c r="BP129" s="186"/>
      <c r="BQ129" s="186"/>
      <c r="BR129" s="186"/>
    </row>
    <row r="130" spans="2:70" ht="15">
      <c r="B130" s="186"/>
      <c r="C130" s="194"/>
      <c r="D130" s="186"/>
      <c r="E130" s="194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94"/>
      <c r="AA130" s="186"/>
      <c r="AB130" s="186"/>
      <c r="AC130" s="186"/>
      <c r="AD130" s="186"/>
      <c r="AE130" s="186"/>
      <c r="AF130" s="186"/>
      <c r="AG130" s="186"/>
      <c r="AH130" s="186"/>
      <c r="AI130" s="186"/>
      <c r="AJ130" s="194"/>
      <c r="AK130" s="186"/>
      <c r="AL130" s="186"/>
      <c r="AM130" s="186"/>
      <c r="AN130" s="186"/>
      <c r="AO130" s="186"/>
      <c r="AP130" s="186"/>
      <c r="AQ130" s="194"/>
      <c r="AR130" s="186"/>
      <c r="AS130" s="186"/>
      <c r="AT130" s="186"/>
      <c r="AU130" s="194"/>
      <c r="AV130" s="186"/>
      <c r="AW130" s="186"/>
      <c r="AX130" s="186"/>
      <c r="AY130" s="186"/>
      <c r="AZ130" s="186"/>
      <c r="BA130" s="194"/>
      <c r="BB130" s="186"/>
      <c r="BC130" s="186"/>
      <c r="BD130" s="186"/>
      <c r="BE130" s="186"/>
      <c r="BF130" s="186"/>
      <c r="BG130" s="186"/>
      <c r="BH130" s="186"/>
      <c r="BI130" s="186"/>
      <c r="BJ130" s="186"/>
      <c r="BK130" s="186"/>
      <c r="BL130" s="186"/>
      <c r="BM130" s="186"/>
      <c r="BN130" s="186"/>
      <c r="BO130" s="186"/>
      <c r="BP130" s="186"/>
      <c r="BQ130" s="186"/>
      <c r="BR130" s="186"/>
    </row>
    <row r="131" spans="2:70" ht="15">
      <c r="B131" s="186"/>
      <c r="C131" s="194"/>
      <c r="D131" s="186"/>
      <c r="E131" s="194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  <c r="Z131" s="194"/>
      <c r="AA131" s="186"/>
      <c r="AB131" s="186"/>
      <c r="AC131" s="186"/>
      <c r="AD131" s="186"/>
      <c r="AE131" s="186"/>
      <c r="AF131" s="186"/>
      <c r="AG131" s="186"/>
      <c r="AH131" s="186"/>
      <c r="AI131" s="186"/>
      <c r="AJ131" s="194"/>
      <c r="AK131" s="186"/>
      <c r="AL131" s="186"/>
      <c r="AM131" s="186"/>
      <c r="AN131" s="186"/>
      <c r="AO131" s="186"/>
      <c r="AP131" s="186"/>
      <c r="AQ131" s="194"/>
      <c r="AR131" s="186"/>
      <c r="AS131" s="186"/>
      <c r="AT131" s="186"/>
      <c r="AU131" s="194"/>
      <c r="AV131" s="186"/>
      <c r="AW131" s="186"/>
      <c r="AX131" s="186"/>
      <c r="AY131" s="186"/>
      <c r="AZ131" s="186"/>
      <c r="BA131" s="194"/>
      <c r="BB131" s="186"/>
      <c r="BC131" s="186"/>
      <c r="BD131" s="186"/>
      <c r="BE131" s="186"/>
      <c r="BF131" s="186"/>
      <c r="BG131" s="186"/>
      <c r="BH131" s="186"/>
      <c r="BI131" s="186"/>
      <c r="BJ131" s="186"/>
      <c r="BK131" s="186"/>
      <c r="BL131" s="186"/>
      <c r="BM131" s="186"/>
      <c r="BN131" s="186"/>
      <c r="BO131" s="186"/>
      <c r="BP131" s="186"/>
      <c r="BQ131" s="186"/>
      <c r="BR131" s="186"/>
    </row>
    <row r="132" spans="2:70" ht="15">
      <c r="B132" s="186"/>
      <c r="C132" s="194"/>
      <c r="D132" s="186"/>
      <c r="E132" s="194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94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94"/>
      <c r="AK132" s="186"/>
      <c r="AL132" s="186"/>
      <c r="AM132" s="186"/>
      <c r="AN132" s="186"/>
      <c r="AO132" s="186"/>
      <c r="AP132" s="186"/>
      <c r="AQ132" s="194"/>
      <c r="AR132" s="186"/>
      <c r="AS132" s="186"/>
      <c r="AT132" s="186"/>
      <c r="AU132" s="194"/>
      <c r="AV132" s="186"/>
      <c r="AW132" s="186"/>
      <c r="AX132" s="186"/>
      <c r="AY132" s="186"/>
      <c r="AZ132" s="186"/>
      <c r="BA132" s="194"/>
      <c r="BB132" s="186"/>
      <c r="BC132" s="186"/>
      <c r="BD132" s="186"/>
      <c r="BE132" s="186"/>
      <c r="BF132" s="186"/>
      <c r="BG132" s="186"/>
      <c r="BH132" s="186"/>
      <c r="BI132" s="186"/>
      <c r="BJ132" s="186"/>
      <c r="BK132" s="186"/>
      <c r="BL132" s="186"/>
      <c r="BM132" s="186"/>
      <c r="BN132" s="186"/>
      <c r="BO132" s="186"/>
      <c r="BP132" s="186"/>
      <c r="BQ132" s="186"/>
      <c r="BR132" s="186"/>
    </row>
    <row r="133" spans="2:70" ht="15">
      <c r="B133" s="186"/>
      <c r="C133" s="194"/>
      <c r="D133" s="186"/>
      <c r="E133" s="194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94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194"/>
      <c r="AK133" s="186"/>
      <c r="AL133" s="186"/>
      <c r="AM133" s="186"/>
      <c r="AN133" s="186"/>
      <c r="AO133" s="186"/>
      <c r="AP133" s="186"/>
      <c r="AQ133" s="194"/>
      <c r="AR133" s="186"/>
      <c r="AS133" s="186"/>
      <c r="AT133" s="186"/>
      <c r="AU133" s="194"/>
      <c r="AV133" s="186"/>
      <c r="AW133" s="186"/>
      <c r="AX133" s="186"/>
      <c r="AY133" s="186"/>
      <c r="AZ133" s="186"/>
      <c r="BA133" s="194"/>
      <c r="BB133" s="186"/>
      <c r="BC133" s="186"/>
      <c r="BD133" s="186"/>
      <c r="BE133" s="186"/>
      <c r="BF133" s="186"/>
      <c r="BG133" s="186"/>
      <c r="BH133" s="186"/>
      <c r="BI133" s="186"/>
      <c r="BJ133" s="186"/>
      <c r="BK133" s="186"/>
      <c r="BL133" s="186"/>
      <c r="BM133" s="186"/>
      <c r="BN133" s="186"/>
      <c r="BO133" s="186"/>
      <c r="BP133" s="186"/>
      <c r="BQ133" s="186"/>
      <c r="BR133" s="186"/>
    </row>
    <row r="134" spans="2:70" ht="15">
      <c r="B134" s="186"/>
      <c r="C134" s="194"/>
      <c r="D134" s="186"/>
      <c r="E134" s="194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94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94"/>
      <c r="AK134" s="186"/>
      <c r="AL134" s="186"/>
      <c r="AM134" s="186"/>
      <c r="AN134" s="186"/>
      <c r="AO134" s="186"/>
      <c r="AP134" s="186"/>
      <c r="AQ134" s="194"/>
      <c r="AR134" s="186"/>
      <c r="AS134" s="186"/>
      <c r="AT134" s="186"/>
      <c r="AU134" s="194"/>
      <c r="AV134" s="186"/>
      <c r="AW134" s="186"/>
      <c r="AX134" s="186"/>
      <c r="AY134" s="186"/>
      <c r="AZ134" s="186"/>
      <c r="BA134" s="194"/>
      <c r="BB134" s="186"/>
      <c r="BC134" s="186"/>
      <c r="BD134" s="186"/>
      <c r="BE134" s="186"/>
      <c r="BF134" s="186"/>
      <c r="BG134" s="186"/>
      <c r="BH134" s="186"/>
      <c r="BI134" s="186"/>
      <c r="BJ134" s="186"/>
      <c r="BK134" s="186"/>
      <c r="BL134" s="186"/>
      <c r="BM134" s="186"/>
      <c r="BN134" s="186"/>
      <c r="BO134" s="186"/>
      <c r="BP134" s="186"/>
      <c r="BQ134" s="186"/>
      <c r="BR134" s="186"/>
    </row>
    <row r="135" spans="2:70" ht="15">
      <c r="B135" s="186"/>
      <c r="C135" s="194"/>
      <c r="D135" s="186"/>
      <c r="E135" s="194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94"/>
      <c r="AA135" s="186"/>
      <c r="AB135" s="186"/>
      <c r="AC135" s="186"/>
      <c r="AD135" s="186"/>
      <c r="AE135" s="186"/>
      <c r="AF135" s="186"/>
      <c r="AG135" s="186"/>
      <c r="AH135" s="186"/>
      <c r="AI135" s="186"/>
      <c r="AJ135" s="194"/>
      <c r="AK135" s="186"/>
      <c r="AL135" s="186"/>
      <c r="AM135" s="186"/>
      <c r="AN135" s="186"/>
      <c r="AO135" s="186"/>
      <c r="AP135" s="186"/>
      <c r="AQ135" s="194"/>
      <c r="AR135" s="186"/>
      <c r="AS135" s="186"/>
      <c r="AT135" s="186"/>
      <c r="AU135" s="194"/>
      <c r="AV135" s="186"/>
      <c r="AW135" s="186"/>
      <c r="AX135" s="186"/>
      <c r="AY135" s="186"/>
      <c r="AZ135" s="186"/>
      <c r="BA135" s="194"/>
      <c r="BB135" s="186"/>
      <c r="BC135" s="186"/>
      <c r="BD135" s="186"/>
      <c r="BE135" s="186"/>
      <c r="BF135" s="186"/>
      <c r="BG135" s="186"/>
      <c r="BH135" s="186"/>
      <c r="BI135" s="186"/>
      <c r="BJ135" s="186"/>
      <c r="BK135" s="186"/>
      <c r="BL135" s="186"/>
      <c r="BM135" s="186"/>
      <c r="BN135" s="186"/>
      <c r="BO135" s="186"/>
      <c r="BP135" s="186"/>
      <c r="BQ135" s="186"/>
      <c r="BR135" s="186"/>
    </row>
    <row r="136" spans="2:70" ht="15">
      <c r="B136" s="186"/>
      <c r="C136" s="194"/>
      <c r="D136" s="186"/>
      <c r="E136" s="194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94"/>
      <c r="AA136" s="186"/>
      <c r="AB136" s="186"/>
      <c r="AC136" s="186"/>
      <c r="AD136" s="186"/>
      <c r="AE136" s="186"/>
      <c r="AF136" s="186"/>
      <c r="AG136" s="186"/>
      <c r="AH136" s="186"/>
      <c r="AI136" s="186"/>
      <c r="AJ136" s="194"/>
      <c r="AK136" s="186"/>
      <c r="AL136" s="186"/>
      <c r="AM136" s="186"/>
      <c r="AN136" s="186"/>
      <c r="AO136" s="186"/>
      <c r="AP136" s="186"/>
      <c r="AQ136" s="194"/>
      <c r="AR136" s="186"/>
      <c r="AS136" s="186"/>
      <c r="AT136" s="186"/>
      <c r="AU136" s="194"/>
      <c r="AV136" s="186"/>
      <c r="AW136" s="186"/>
      <c r="AX136" s="186"/>
      <c r="AY136" s="186"/>
      <c r="AZ136" s="186"/>
      <c r="BA136" s="194"/>
      <c r="BB136" s="186"/>
      <c r="BC136" s="186"/>
      <c r="BD136" s="186"/>
      <c r="BE136" s="186"/>
      <c r="BF136" s="186"/>
      <c r="BG136" s="186"/>
      <c r="BH136" s="186"/>
      <c r="BI136" s="186"/>
      <c r="BJ136" s="186"/>
      <c r="BK136" s="186"/>
      <c r="BL136" s="186"/>
      <c r="BM136" s="186"/>
      <c r="BN136" s="186"/>
      <c r="BO136" s="186"/>
      <c r="BP136" s="186"/>
      <c r="BQ136" s="186"/>
      <c r="BR136" s="186"/>
    </row>
    <row r="137" spans="2:70" ht="15">
      <c r="B137" s="186"/>
      <c r="C137" s="194"/>
      <c r="D137" s="186"/>
      <c r="E137" s="194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94"/>
      <c r="AA137" s="186"/>
      <c r="AB137" s="186"/>
      <c r="AC137" s="186"/>
      <c r="AD137" s="186"/>
      <c r="AE137" s="186"/>
      <c r="AF137" s="186"/>
      <c r="AG137" s="186"/>
      <c r="AH137" s="186"/>
      <c r="AI137" s="186"/>
      <c r="AJ137" s="194"/>
      <c r="AK137" s="186"/>
      <c r="AL137" s="186"/>
      <c r="AM137" s="186"/>
      <c r="AN137" s="186"/>
      <c r="AO137" s="186"/>
      <c r="AP137" s="186"/>
      <c r="AQ137" s="194"/>
      <c r="AR137" s="186"/>
      <c r="AS137" s="186"/>
      <c r="AT137" s="186"/>
      <c r="AU137" s="194"/>
      <c r="AV137" s="186"/>
      <c r="AW137" s="186"/>
      <c r="AX137" s="186"/>
      <c r="AY137" s="186"/>
      <c r="AZ137" s="186"/>
      <c r="BA137" s="194"/>
      <c r="BB137" s="186"/>
      <c r="BC137" s="186"/>
      <c r="BD137" s="186"/>
      <c r="BE137" s="186"/>
      <c r="BF137" s="186"/>
      <c r="BG137" s="186"/>
      <c r="BH137" s="186"/>
      <c r="BI137" s="186"/>
      <c r="BJ137" s="186"/>
      <c r="BK137" s="186"/>
      <c r="BL137" s="186"/>
      <c r="BM137" s="186"/>
      <c r="BN137" s="186"/>
      <c r="BO137" s="186"/>
      <c r="BP137" s="186"/>
      <c r="BQ137" s="186"/>
      <c r="BR137" s="186"/>
    </row>
    <row r="138" spans="2:70" ht="15">
      <c r="B138" s="186"/>
      <c r="C138" s="194"/>
      <c r="D138" s="186"/>
      <c r="E138" s="194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94"/>
      <c r="AA138" s="186"/>
      <c r="AB138" s="186"/>
      <c r="AC138" s="186"/>
      <c r="AD138" s="186"/>
      <c r="AE138" s="186"/>
      <c r="AF138" s="186"/>
      <c r="AG138" s="186"/>
      <c r="AH138" s="186"/>
      <c r="AI138" s="186"/>
      <c r="AJ138" s="194"/>
      <c r="AK138" s="186"/>
      <c r="AL138" s="186"/>
      <c r="AM138" s="186"/>
      <c r="AN138" s="186"/>
      <c r="AO138" s="186"/>
      <c r="AP138" s="186"/>
      <c r="AQ138" s="194"/>
      <c r="AR138" s="186"/>
      <c r="AS138" s="186"/>
      <c r="AT138" s="186"/>
      <c r="AU138" s="194"/>
      <c r="AV138" s="186"/>
      <c r="AW138" s="186"/>
      <c r="AX138" s="186"/>
      <c r="AY138" s="186"/>
      <c r="AZ138" s="186"/>
      <c r="BA138" s="194"/>
      <c r="BB138" s="186"/>
      <c r="BC138" s="186"/>
      <c r="BD138" s="186"/>
      <c r="BE138" s="186"/>
      <c r="BF138" s="186"/>
      <c r="BG138" s="186"/>
      <c r="BH138" s="186"/>
      <c r="BI138" s="186"/>
      <c r="BJ138" s="186"/>
      <c r="BK138" s="186"/>
      <c r="BL138" s="186"/>
      <c r="BM138" s="186"/>
      <c r="BN138" s="186"/>
      <c r="BO138" s="186"/>
      <c r="BP138" s="186"/>
      <c r="BQ138" s="186"/>
      <c r="BR138" s="186"/>
    </row>
    <row r="139" spans="2:70" ht="15">
      <c r="B139" s="186"/>
      <c r="C139" s="194"/>
      <c r="D139" s="186"/>
      <c r="E139" s="194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94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94"/>
      <c r="AK139" s="186"/>
      <c r="AL139" s="186"/>
      <c r="AM139" s="186"/>
      <c r="AN139" s="186"/>
      <c r="AO139" s="186"/>
      <c r="AP139" s="186"/>
      <c r="AQ139" s="194"/>
      <c r="AR139" s="186"/>
      <c r="AS139" s="186"/>
      <c r="AT139" s="186"/>
      <c r="AU139" s="194"/>
      <c r="AV139" s="186"/>
      <c r="AW139" s="186"/>
      <c r="AX139" s="186"/>
      <c r="AY139" s="186"/>
      <c r="AZ139" s="186"/>
      <c r="BA139" s="194"/>
      <c r="BB139" s="186"/>
      <c r="BC139" s="186"/>
      <c r="BD139" s="186"/>
      <c r="BE139" s="186"/>
      <c r="BF139" s="186"/>
      <c r="BG139" s="186"/>
      <c r="BH139" s="186"/>
      <c r="BI139" s="186"/>
      <c r="BJ139" s="186"/>
      <c r="BK139" s="186"/>
      <c r="BL139" s="186"/>
      <c r="BM139" s="186"/>
      <c r="BN139" s="186"/>
      <c r="BO139" s="186"/>
      <c r="BP139" s="186"/>
      <c r="BQ139" s="186"/>
      <c r="BR139" s="186"/>
    </row>
    <row r="140" spans="2:70" ht="15">
      <c r="B140" s="186"/>
      <c r="C140" s="194"/>
      <c r="D140" s="186"/>
      <c r="E140" s="194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94"/>
      <c r="AA140" s="186"/>
      <c r="AB140" s="186"/>
      <c r="AC140" s="186"/>
      <c r="AD140" s="186"/>
      <c r="AE140" s="186"/>
      <c r="AF140" s="186"/>
      <c r="AG140" s="186"/>
      <c r="AH140" s="186"/>
      <c r="AI140" s="186"/>
      <c r="AJ140" s="194"/>
      <c r="AK140" s="186"/>
      <c r="AL140" s="186"/>
      <c r="AM140" s="186"/>
      <c r="AN140" s="186"/>
      <c r="AO140" s="186"/>
      <c r="AP140" s="186"/>
      <c r="AQ140" s="194"/>
      <c r="AR140" s="186"/>
      <c r="AS140" s="186"/>
      <c r="AT140" s="186"/>
      <c r="AU140" s="194"/>
      <c r="AV140" s="186"/>
      <c r="AW140" s="186"/>
      <c r="AX140" s="186"/>
      <c r="AY140" s="186"/>
      <c r="AZ140" s="186"/>
      <c r="BA140" s="194"/>
      <c r="BB140" s="186"/>
      <c r="BC140" s="186"/>
      <c r="BD140" s="186"/>
      <c r="BE140" s="186"/>
      <c r="BF140" s="186"/>
      <c r="BG140" s="186"/>
      <c r="BH140" s="186"/>
      <c r="BI140" s="186"/>
      <c r="BJ140" s="186"/>
      <c r="BK140" s="186"/>
      <c r="BL140" s="186"/>
      <c r="BM140" s="186"/>
      <c r="BN140" s="186"/>
      <c r="BO140" s="186"/>
      <c r="BP140" s="186"/>
      <c r="BQ140" s="186"/>
      <c r="BR140" s="186"/>
    </row>
    <row r="141" spans="2:70" ht="15">
      <c r="B141" s="186"/>
      <c r="C141" s="194"/>
      <c r="D141" s="186"/>
      <c r="E141" s="194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94"/>
      <c r="AA141" s="186"/>
      <c r="AB141" s="186"/>
      <c r="AC141" s="186"/>
      <c r="AD141" s="186"/>
      <c r="AE141" s="186"/>
      <c r="AF141" s="186"/>
      <c r="AG141" s="186"/>
      <c r="AH141" s="186"/>
      <c r="AI141" s="186"/>
      <c r="AJ141" s="194"/>
      <c r="AK141" s="186"/>
      <c r="AL141" s="186"/>
      <c r="AM141" s="186"/>
      <c r="AN141" s="186"/>
      <c r="AO141" s="186"/>
      <c r="AP141" s="186"/>
      <c r="AQ141" s="194"/>
      <c r="AR141" s="186"/>
      <c r="AS141" s="186"/>
      <c r="AT141" s="186"/>
      <c r="AU141" s="194"/>
      <c r="AV141" s="186"/>
      <c r="AW141" s="186"/>
      <c r="AX141" s="186"/>
      <c r="AY141" s="186"/>
      <c r="AZ141" s="186"/>
      <c r="BA141" s="194"/>
      <c r="BB141" s="186"/>
      <c r="BC141" s="186"/>
      <c r="BD141" s="186"/>
      <c r="BE141" s="186"/>
      <c r="BF141" s="186"/>
      <c r="BG141" s="186"/>
      <c r="BH141" s="186"/>
      <c r="BI141" s="186"/>
      <c r="BJ141" s="186"/>
      <c r="BK141" s="186"/>
      <c r="BL141" s="186"/>
      <c r="BM141" s="186"/>
      <c r="BN141" s="186"/>
      <c r="BO141" s="186"/>
      <c r="BP141" s="186"/>
      <c r="BQ141" s="186"/>
      <c r="BR141" s="186"/>
    </row>
    <row r="142" spans="2:70" ht="15">
      <c r="B142" s="186"/>
      <c r="C142" s="194"/>
      <c r="D142" s="186"/>
      <c r="E142" s="194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94"/>
      <c r="AA142" s="186"/>
      <c r="AB142" s="186"/>
      <c r="AC142" s="186"/>
      <c r="AD142" s="186"/>
      <c r="AE142" s="186"/>
      <c r="AF142" s="186"/>
      <c r="AG142" s="186"/>
      <c r="AH142" s="186"/>
      <c r="AI142" s="186"/>
      <c r="AJ142" s="194"/>
      <c r="AK142" s="186"/>
      <c r="AL142" s="186"/>
      <c r="AM142" s="186"/>
      <c r="AN142" s="186"/>
      <c r="AO142" s="186"/>
      <c r="AP142" s="186"/>
      <c r="AQ142" s="194"/>
      <c r="AR142" s="186"/>
      <c r="AS142" s="186"/>
      <c r="AT142" s="186"/>
      <c r="AU142" s="194"/>
      <c r="AV142" s="186"/>
      <c r="AW142" s="186"/>
      <c r="AX142" s="186"/>
      <c r="AY142" s="186"/>
      <c r="AZ142" s="186"/>
      <c r="BA142" s="194"/>
      <c r="BB142" s="186"/>
      <c r="BC142" s="186"/>
      <c r="BD142" s="186"/>
      <c r="BE142" s="186"/>
      <c r="BF142" s="186"/>
      <c r="BG142" s="186"/>
      <c r="BH142" s="186"/>
      <c r="BI142" s="186"/>
      <c r="BJ142" s="186"/>
      <c r="BK142" s="186"/>
      <c r="BL142" s="186"/>
      <c r="BM142" s="186"/>
      <c r="BN142" s="186"/>
      <c r="BO142" s="186"/>
      <c r="BP142" s="186"/>
      <c r="BQ142" s="186"/>
      <c r="BR142" s="186"/>
    </row>
    <row r="143" spans="2:70" ht="15">
      <c r="B143" s="186"/>
      <c r="C143" s="194"/>
      <c r="D143" s="186"/>
      <c r="E143" s="194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  <c r="Z143" s="194"/>
      <c r="AA143" s="186"/>
      <c r="AB143" s="186"/>
      <c r="AC143" s="186"/>
      <c r="AD143" s="186"/>
      <c r="AE143" s="186"/>
      <c r="AF143" s="186"/>
      <c r="AG143" s="186"/>
      <c r="AH143" s="186"/>
      <c r="AI143" s="186"/>
      <c r="AJ143" s="194"/>
      <c r="AK143" s="186"/>
      <c r="AL143" s="186"/>
      <c r="AM143" s="186"/>
      <c r="AN143" s="186"/>
      <c r="AO143" s="186"/>
      <c r="AP143" s="186"/>
      <c r="AQ143" s="194"/>
      <c r="AR143" s="186"/>
      <c r="AS143" s="186"/>
      <c r="AT143" s="186"/>
      <c r="AU143" s="194"/>
      <c r="AV143" s="186"/>
      <c r="AW143" s="186"/>
      <c r="AX143" s="186"/>
      <c r="AY143" s="186"/>
      <c r="AZ143" s="186"/>
      <c r="BA143" s="194"/>
      <c r="BB143" s="186"/>
      <c r="BC143" s="186"/>
      <c r="BD143" s="186"/>
      <c r="BE143" s="186"/>
      <c r="BF143" s="186"/>
      <c r="BG143" s="186"/>
      <c r="BH143" s="186"/>
      <c r="BI143" s="186"/>
      <c r="BJ143" s="186"/>
      <c r="BK143" s="186"/>
      <c r="BL143" s="186"/>
      <c r="BM143" s="186"/>
      <c r="BN143" s="186"/>
      <c r="BO143" s="186"/>
      <c r="BP143" s="186"/>
      <c r="BQ143" s="186"/>
      <c r="BR143" s="186"/>
    </row>
    <row r="144" spans="2:70" ht="15">
      <c r="B144" s="186"/>
      <c r="C144" s="194"/>
      <c r="D144" s="186"/>
      <c r="E144" s="194"/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94"/>
      <c r="AA144" s="186"/>
      <c r="AB144" s="186"/>
      <c r="AC144" s="186"/>
      <c r="AD144" s="186"/>
      <c r="AE144" s="186"/>
      <c r="AF144" s="186"/>
      <c r="AG144" s="186"/>
      <c r="AH144" s="186"/>
      <c r="AI144" s="186"/>
      <c r="AJ144" s="194"/>
      <c r="AK144" s="186"/>
      <c r="AL144" s="186"/>
      <c r="AM144" s="186"/>
      <c r="AN144" s="186"/>
      <c r="AO144" s="186"/>
      <c r="AP144" s="186"/>
      <c r="AQ144" s="194"/>
      <c r="AR144" s="186"/>
      <c r="AS144" s="186"/>
      <c r="AT144" s="186"/>
      <c r="AU144" s="194"/>
      <c r="AV144" s="186"/>
      <c r="AW144" s="186"/>
      <c r="AX144" s="186"/>
      <c r="AY144" s="186"/>
      <c r="AZ144" s="186"/>
      <c r="BA144" s="194"/>
      <c r="BB144" s="186"/>
      <c r="BC144" s="186"/>
      <c r="BD144" s="186"/>
      <c r="BE144" s="186"/>
      <c r="BF144" s="186"/>
      <c r="BG144" s="186"/>
      <c r="BH144" s="186"/>
      <c r="BI144" s="186"/>
      <c r="BJ144" s="186"/>
      <c r="BK144" s="186"/>
      <c r="BL144" s="186"/>
      <c r="BM144" s="186"/>
      <c r="BN144" s="186"/>
      <c r="BO144" s="186"/>
      <c r="BP144" s="186"/>
      <c r="BQ144" s="186"/>
      <c r="BR144" s="186"/>
    </row>
    <row r="145" spans="2:70" ht="15">
      <c r="B145" s="186"/>
      <c r="C145" s="194"/>
      <c r="D145" s="186"/>
      <c r="E145" s="194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94"/>
      <c r="AA145" s="186"/>
      <c r="AB145" s="186"/>
      <c r="AC145" s="186"/>
      <c r="AD145" s="186"/>
      <c r="AE145" s="186"/>
      <c r="AF145" s="186"/>
      <c r="AG145" s="186"/>
      <c r="AH145" s="186"/>
      <c r="AI145" s="186"/>
      <c r="AJ145" s="194"/>
      <c r="AK145" s="186"/>
      <c r="AL145" s="186"/>
      <c r="AM145" s="186"/>
      <c r="AN145" s="186"/>
      <c r="AO145" s="186"/>
      <c r="AP145" s="186"/>
      <c r="AQ145" s="194"/>
      <c r="AR145" s="186"/>
      <c r="AS145" s="186"/>
      <c r="AT145" s="186"/>
      <c r="AU145" s="194"/>
      <c r="AV145" s="186"/>
      <c r="AW145" s="186"/>
      <c r="AX145" s="186"/>
      <c r="AY145" s="186"/>
      <c r="AZ145" s="186"/>
      <c r="BA145" s="194"/>
      <c r="BB145" s="186"/>
      <c r="BC145" s="186"/>
      <c r="BD145" s="186"/>
      <c r="BE145" s="186"/>
      <c r="BF145" s="186"/>
      <c r="BG145" s="186"/>
      <c r="BH145" s="186"/>
      <c r="BI145" s="186"/>
      <c r="BJ145" s="186"/>
      <c r="BK145" s="186"/>
      <c r="BL145" s="186"/>
      <c r="BM145" s="186"/>
      <c r="BN145" s="186"/>
      <c r="BO145" s="186"/>
      <c r="BP145" s="186"/>
      <c r="BQ145" s="186"/>
      <c r="BR145" s="186"/>
    </row>
    <row r="146" spans="2:70" ht="15">
      <c r="B146" s="186"/>
      <c r="C146" s="194"/>
      <c r="D146" s="186"/>
      <c r="E146" s="194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94"/>
      <c r="AA146" s="186"/>
      <c r="AB146" s="186"/>
      <c r="AC146" s="186"/>
      <c r="AD146" s="186"/>
      <c r="AE146" s="186"/>
      <c r="AF146" s="186"/>
      <c r="AG146" s="186"/>
      <c r="AH146" s="186"/>
      <c r="AI146" s="186"/>
      <c r="AJ146" s="194"/>
      <c r="AK146" s="186"/>
      <c r="AL146" s="186"/>
      <c r="AM146" s="186"/>
      <c r="AN146" s="186"/>
      <c r="AO146" s="186"/>
      <c r="AP146" s="186"/>
      <c r="AQ146" s="194"/>
      <c r="AR146" s="186"/>
      <c r="AS146" s="186"/>
      <c r="AT146" s="186"/>
      <c r="AU146" s="194"/>
      <c r="AV146" s="186"/>
      <c r="AW146" s="186"/>
      <c r="AX146" s="186"/>
      <c r="AY146" s="186"/>
      <c r="AZ146" s="186"/>
      <c r="BA146" s="194"/>
      <c r="BB146" s="186"/>
      <c r="BC146" s="186"/>
      <c r="BD146" s="186"/>
      <c r="BE146" s="186"/>
      <c r="BF146" s="186"/>
      <c r="BG146" s="186"/>
      <c r="BH146" s="186"/>
      <c r="BI146" s="186"/>
      <c r="BJ146" s="186"/>
      <c r="BK146" s="186"/>
      <c r="BL146" s="186"/>
      <c r="BM146" s="186"/>
      <c r="BN146" s="186"/>
      <c r="BO146" s="186"/>
      <c r="BP146" s="186"/>
      <c r="BQ146" s="186"/>
      <c r="BR146" s="186"/>
    </row>
    <row r="147" spans="2:70" ht="15">
      <c r="B147" s="186"/>
      <c r="C147" s="194"/>
      <c r="D147" s="186"/>
      <c r="E147" s="194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94"/>
      <c r="AA147" s="186"/>
      <c r="AB147" s="186"/>
      <c r="AC147" s="186"/>
      <c r="AD147" s="186"/>
      <c r="AE147" s="186"/>
      <c r="AF147" s="186"/>
      <c r="AG147" s="186"/>
      <c r="AH147" s="186"/>
      <c r="AI147" s="186"/>
      <c r="AJ147" s="194"/>
      <c r="AK147" s="186"/>
      <c r="AL147" s="186"/>
      <c r="AM147" s="186"/>
      <c r="AN147" s="186"/>
      <c r="AO147" s="186"/>
      <c r="AP147" s="186"/>
      <c r="AQ147" s="194"/>
      <c r="AR147" s="186"/>
      <c r="AS147" s="186"/>
      <c r="AT147" s="186"/>
      <c r="AU147" s="194"/>
      <c r="AV147" s="186"/>
      <c r="AW147" s="186"/>
      <c r="AX147" s="186"/>
      <c r="AY147" s="186"/>
      <c r="AZ147" s="186"/>
      <c r="BA147" s="194"/>
      <c r="BB147" s="186"/>
      <c r="BC147" s="186"/>
      <c r="BD147" s="186"/>
      <c r="BE147" s="186"/>
      <c r="BF147" s="186"/>
      <c r="BG147" s="186"/>
      <c r="BH147" s="186"/>
      <c r="BI147" s="186"/>
      <c r="BJ147" s="186"/>
      <c r="BK147" s="186"/>
      <c r="BL147" s="186"/>
      <c r="BM147" s="186"/>
      <c r="BN147" s="186"/>
      <c r="BO147" s="186"/>
      <c r="BP147" s="186"/>
      <c r="BQ147" s="186"/>
      <c r="BR147" s="186"/>
    </row>
    <row r="148" spans="2:70" ht="15">
      <c r="B148" s="186"/>
      <c r="C148" s="194"/>
      <c r="D148" s="186"/>
      <c r="E148" s="194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94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194"/>
      <c r="AK148" s="186"/>
      <c r="AL148" s="186"/>
      <c r="AM148" s="186"/>
      <c r="AN148" s="186"/>
      <c r="AO148" s="186"/>
      <c r="AP148" s="186"/>
      <c r="AQ148" s="194"/>
      <c r="AR148" s="186"/>
      <c r="AS148" s="186"/>
      <c r="AT148" s="186"/>
      <c r="AU148" s="194"/>
      <c r="AV148" s="186"/>
      <c r="AW148" s="186"/>
      <c r="AX148" s="186"/>
      <c r="AY148" s="186"/>
      <c r="AZ148" s="186"/>
      <c r="BA148" s="194"/>
      <c r="BB148" s="186"/>
      <c r="BC148" s="186"/>
      <c r="BD148" s="186"/>
      <c r="BE148" s="186"/>
      <c r="BF148" s="186"/>
      <c r="BG148" s="186"/>
      <c r="BH148" s="186"/>
      <c r="BI148" s="186"/>
      <c r="BJ148" s="186"/>
      <c r="BK148" s="186"/>
      <c r="BL148" s="186"/>
      <c r="BM148" s="186"/>
      <c r="BN148" s="186"/>
      <c r="BO148" s="186"/>
      <c r="BP148" s="186"/>
      <c r="BQ148" s="186"/>
      <c r="BR148" s="186"/>
    </row>
    <row r="149" spans="2:70" ht="15">
      <c r="B149" s="186"/>
      <c r="C149" s="194"/>
      <c r="D149" s="186"/>
      <c r="E149" s="194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94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94"/>
      <c r="AK149" s="186"/>
      <c r="AL149" s="186"/>
      <c r="AM149" s="186"/>
      <c r="AN149" s="186"/>
      <c r="AO149" s="186"/>
      <c r="AP149" s="186"/>
      <c r="AQ149" s="194"/>
      <c r="AR149" s="186"/>
      <c r="AS149" s="186"/>
      <c r="AT149" s="186"/>
      <c r="AU149" s="194"/>
      <c r="AV149" s="186"/>
      <c r="AW149" s="186"/>
      <c r="AX149" s="186"/>
      <c r="AY149" s="186"/>
      <c r="AZ149" s="186"/>
      <c r="BA149" s="194"/>
      <c r="BB149" s="186"/>
      <c r="BC149" s="186"/>
      <c r="BD149" s="186"/>
      <c r="BE149" s="186"/>
      <c r="BF149" s="186"/>
      <c r="BG149" s="186"/>
      <c r="BH149" s="186"/>
      <c r="BI149" s="186"/>
      <c r="BJ149" s="186"/>
      <c r="BK149" s="186"/>
      <c r="BL149" s="186"/>
      <c r="BM149" s="186"/>
      <c r="BN149" s="186"/>
      <c r="BO149" s="186"/>
      <c r="BP149" s="186"/>
      <c r="BQ149" s="186"/>
      <c r="BR149" s="186"/>
    </row>
    <row r="150" spans="2:70" ht="15">
      <c r="B150" s="186"/>
      <c r="C150" s="194"/>
      <c r="D150" s="186"/>
      <c r="E150" s="194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94"/>
      <c r="AA150" s="186"/>
      <c r="AB150" s="186"/>
      <c r="AC150" s="186"/>
      <c r="AD150" s="186"/>
      <c r="AE150" s="186"/>
      <c r="AF150" s="186"/>
      <c r="AG150" s="186"/>
      <c r="AH150" s="186"/>
      <c r="AI150" s="186"/>
      <c r="AJ150" s="194"/>
      <c r="AK150" s="186"/>
      <c r="AL150" s="186"/>
      <c r="AM150" s="186"/>
      <c r="AN150" s="186"/>
      <c r="AO150" s="186"/>
      <c r="AP150" s="186"/>
      <c r="AQ150" s="194"/>
      <c r="AR150" s="186"/>
      <c r="AS150" s="186"/>
      <c r="AT150" s="186"/>
      <c r="AU150" s="194"/>
      <c r="AV150" s="186"/>
      <c r="AW150" s="186"/>
      <c r="AX150" s="186"/>
      <c r="AY150" s="186"/>
      <c r="AZ150" s="186"/>
      <c r="BA150" s="194"/>
      <c r="BB150" s="186"/>
      <c r="BC150" s="186"/>
      <c r="BD150" s="186"/>
      <c r="BE150" s="186"/>
      <c r="BF150" s="186"/>
      <c r="BG150" s="186"/>
      <c r="BH150" s="186"/>
      <c r="BI150" s="186"/>
      <c r="BJ150" s="186"/>
      <c r="BK150" s="186"/>
      <c r="BL150" s="186"/>
      <c r="BM150" s="186"/>
      <c r="BN150" s="186"/>
      <c r="BO150" s="186"/>
      <c r="BP150" s="186"/>
      <c r="BQ150" s="186"/>
      <c r="BR150" s="186"/>
    </row>
    <row r="151" spans="2:70" ht="15">
      <c r="B151" s="186"/>
      <c r="C151" s="194"/>
      <c r="D151" s="186"/>
      <c r="E151" s="194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94"/>
      <c r="AA151" s="186"/>
      <c r="AB151" s="186"/>
      <c r="AC151" s="186"/>
      <c r="AD151" s="186"/>
      <c r="AE151" s="186"/>
      <c r="AF151" s="186"/>
      <c r="AG151" s="186"/>
      <c r="AH151" s="186"/>
      <c r="AI151" s="186"/>
      <c r="AJ151" s="194"/>
      <c r="AK151" s="186"/>
      <c r="AL151" s="186"/>
      <c r="AM151" s="186"/>
      <c r="AN151" s="186"/>
      <c r="AO151" s="186"/>
      <c r="AP151" s="186"/>
      <c r="AQ151" s="194"/>
      <c r="AR151" s="186"/>
      <c r="AS151" s="186"/>
      <c r="AT151" s="186"/>
      <c r="AU151" s="194"/>
      <c r="AV151" s="186"/>
      <c r="AW151" s="186"/>
      <c r="AX151" s="186"/>
      <c r="AY151" s="186"/>
      <c r="AZ151" s="186"/>
      <c r="BA151" s="194"/>
      <c r="BB151" s="186"/>
      <c r="BC151" s="186"/>
      <c r="BD151" s="186"/>
      <c r="BE151" s="186"/>
      <c r="BF151" s="186"/>
      <c r="BG151" s="186"/>
      <c r="BH151" s="186"/>
      <c r="BI151" s="186"/>
      <c r="BJ151" s="186"/>
      <c r="BK151" s="186"/>
      <c r="BL151" s="186"/>
      <c r="BM151" s="186"/>
      <c r="BN151" s="186"/>
      <c r="BO151" s="186"/>
      <c r="BP151" s="186"/>
      <c r="BQ151" s="186"/>
      <c r="BR151" s="186"/>
    </row>
    <row r="152" spans="2:70" ht="15">
      <c r="B152" s="186"/>
      <c r="C152" s="194"/>
      <c r="D152" s="186"/>
      <c r="E152" s="194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94"/>
      <c r="AA152" s="186"/>
      <c r="AB152" s="186"/>
      <c r="AC152" s="186"/>
      <c r="AD152" s="186"/>
      <c r="AE152" s="186"/>
      <c r="AF152" s="186"/>
      <c r="AG152" s="186"/>
      <c r="AH152" s="186"/>
      <c r="AI152" s="186"/>
      <c r="AJ152" s="194"/>
      <c r="AK152" s="186"/>
      <c r="AL152" s="186"/>
      <c r="AM152" s="186"/>
      <c r="AN152" s="186"/>
      <c r="AO152" s="186"/>
      <c r="AP152" s="186"/>
      <c r="AQ152" s="194"/>
      <c r="AR152" s="186"/>
      <c r="AS152" s="186"/>
      <c r="AT152" s="186"/>
      <c r="AU152" s="194"/>
      <c r="AV152" s="186"/>
      <c r="AW152" s="186"/>
      <c r="AX152" s="186"/>
      <c r="AY152" s="186"/>
      <c r="AZ152" s="186"/>
      <c r="BA152" s="194"/>
      <c r="BB152" s="186"/>
      <c r="BC152" s="186"/>
      <c r="BD152" s="186"/>
      <c r="BE152" s="186"/>
      <c r="BF152" s="186"/>
      <c r="BG152" s="186"/>
      <c r="BH152" s="186"/>
      <c r="BI152" s="186"/>
      <c r="BJ152" s="186"/>
      <c r="BK152" s="186"/>
      <c r="BL152" s="186"/>
      <c r="BM152" s="186"/>
      <c r="BN152" s="186"/>
      <c r="BO152" s="186"/>
      <c r="BP152" s="186"/>
      <c r="BQ152" s="186"/>
      <c r="BR152" s="186"/>
    </row>
    <row r="153" spans="2:70" ht="15">
      <c r="B153" s="186"/>
      <c r="C153" s="194"/>
      <c r="D153" s="186"/>
      <c r="E153" s="194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86"/>
      <c r="Z153" s="194"/>
      <c r="AA153" s="186"/>
      <c r="AB153" s="186"/>
      <c r="AC153" s="186"/>
      <c r="AD153" s="186"/>
      <c r="AE153" s="186"/>
      <c r="AF153" s="186"/>
      <c r="AG153" s="186"/>
      <c r="AH153" s="186"/>
      <c r="AI153" s="186"/>
      <c r="AJ153" s="194"/>
      <c r="AK153" s="186"/>
      <c r="AL153" s="186"/>
      <c r="AM153" s="186"/>
      <c r="AN153" s="186"/>
      <c r="AO153" s="186"/>
      <c r="AP153" s="186"/>
      <c r="AQ153" s="194"/>
      <c r="AR153" s="186"/>
      <c r="AS153" s="186"/>
      <c r="AT153" s="186"/>
      <c r="AU153" s="194"/>
      <c r="AV153" s="186"/>
      <c r="AW153" s="186"/>
      <c r="AX153" s="186"/>
      <c r="AY153" s="186"/>
      <c r="AZ153" s="186"/>
      <c r="BA153" s="194"/>
      <c r="BB153" s="186"/>
      <c r="BC153" s="186"/>
      <c r="BD153" s="186"/>
      <c r="BE153" s="186"/>
      <c r="BF153" s="186"/>
      <c r="BG153" s="186"/>
      <c r="BH153" s="186"/>
      <c r="BI153" s="186"/>
      <c r="BJ153" s="186"/>
      <c r="BK153" s="186"/>
      <c r="BL153" s="186"/>
      <c r="BM153" s="186"/>
      <c r="BN153" s="186"/>
      <c r="BO153" s="186"/>
      <c r="BP153" s="186"/>
      <c r="BQ153" s="186"/>
      <c r="BR153" s="186"/>
    </row>
    <row r="154" spans="2:70" ht="15">
      <c r="B154" s="186"/>
      <c r="C154" s="194"/>
      <c r="D154" s="186"/>
      <c r="E154" s="194"/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94"/>
      <c r="AA154" s="186"/>
      <c r="AB154" s="186"/>
      <c r="AC154" s="186"/>
      <c r="AD154" s="186"/>
      <c r="AE154" s="186"/>
      <c r="AF154" s="186"/>
      <c r="AG154" s="186"/>
      <c r="AH154" s="186"/>
      <c r="AI154" s="186"/>
      <c r="AJ154" s="194"/>
      <c r="AK154" s="186"/>
      <c r="AL154" s="186"/>
      <c r="AM154" s="186"/>
      <c r="AN154" s="186"/>
      <c r="AO154" s="186"/>
      <c r="AP154" s="186"/>
      <c r="AQ154" s="194"/>
      <c r="AR154" s="186"/>
      <c r="AS154" s="186"/>
      <c r="AT154" s="186"/>
      <c r="AU154" s="194"/>
      <c r="AV154" s="186"/>
      <c r="AW154" s="186"/>
      <c r="AX154" s="186"/>
      <c r="AY154" s="186"/>
      <c r="AZ154" s="186"/>
      <c r="BA154" s="194"/>
      <c r="BB154" s="186"/>
      <c r="BC154" s="186"/>
      <c r="BD154" s="186"/>
      <c r="BE154" s="186"/>
      <c r="BF154" s="186"/>
      <c r="BG154" s="186"/>
      <c r="BH154" s="186"/>
      <c r="BI154" s="186"/>
      <c r="BJ154" s="186"/>
      <c r="BK154" s="186"/>
      <c r="BL154" s="186"/>
      <c r="BM154" s="186"/>
      <c r="BN154" s="186"/>
      <c r="BO154" s="186"/>
      <c r="BP154" s="186"/>
      <c r="BQ154" s="186"/>
      <c r="BR154" s="186"/>
    </row>
    <row r="155" spans="2:70" ht="15">
      <c r="B155" s="186"/>
      <c r="C155" s="194"/>
      <c r="D155" s="186"/>
      <c r="E155" s="194"/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  <c r="Z155" s="194"/>
      <c r="AA155" s="186"/>
      <c r="AB155" s="186"/>
      <c r="AC155" s="186"/>
      <c r="AD155" s="186"/>
      <c r="AE155" s="186"/>
      <c r="AF155" s="186"/>
      <c r="AG155" s="186"/>
      <c r="AH155" s="186"/>
      <c r="AI155" s="186"/>
      <c r="AJ155" s="194"/>
      <c r="AK155" s="186"/>
      <c r="AL155" s="186"/>
      <c r="AM155" s="186"/>
      <c r="AN155" s="186"/>
      <c r="AO155" s="186"/>
      <c r="AP155" s="186"/>
      <c r="AQ155" s="194"/>
      <c r="AR155" s="186"/>
      <c r="AS155" s="186"/>
      <c r="AT155" s="186"/>
      <c r="AU155" s="194"/>
      <c r="AV155" s="186"/>
      <c r="AW155" s="186"/>
      <c r="AX155" s="186"/>
      <c r="AY155" s="186"/>
      <c r="AZ155" s="186"/>
      <c r="BA155" s="194"/>
      <c r="BB155" s="186"/>
      <c r="BC155" s="186"/>
      <c r="BD155" s="186"/>
      <c r="BE155" s="186"/>
      <c r="BF155" s="186"/>
      <c r="BG155" s="186"/>
      <c r="BH155" s="186"/>
      <c r="BI155" s="186"/>
      <c r="BJ155" s="186"/>
      <c r="BK155" s="186"/>
      <c r="BL155" s="186"/>
      <c r="BM155" s="186"/>
      <c r="BN155" s="186"/>
      <c r="BO155" s="186"/>
      <c r="BP155" s="186"/>
      <c r="BQ155" s="186"/>
      <c r="BR155" s="186"/>
    </row>
    <row r="156" spans="2:70" ht="15">
      <c r="B156" s="186"/>
      <c r="C156" s="194"/>
      <c r="D156" s="186"/>
      <c r="E156" s="194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86"/>
      <c r="Z156" s="194"/>
      <c r="AA156" s="186"/>
      <c r="AB156" s="186"/>
      <c r="AC156" s="186"/>
      <c r="AD156" s="186"/>
      <c r="AE156" s="186"/>
      <c r="AF156" s="186"/>
      <c r="AG156" s="186"/>
      <c r="AH156" s="186"/>
      <c r="AI156" s="186"/>
      <c r="AJ156" s="194"/>
      <c r="AK156" s="186"/>
      <c r="AL156" s="186"/>
      <c r="AM156" s="186"/>
      <c r="AN156" s="186"/>
      <c r="AO156" s="186"/>
      <c r="AP156" s="186"/>
      <c r="AQ156" s="194"/>
      <c r="AR156" s="186"/>
      <c r="AS156" s="186"/>
      <c r="AT156" s="186"/>
      <c r="AU156" s="194"/>
      <c r="AV156" s="186"/>
      <c r="AW156" s="186"/>
      <c r="AX156" s="186"/>
      <c r="AY156" s="186"/>
      <c r="AZ156" s="186"/>
      <c r="BA156" s="194"/>
      <c r="BB156" s="186"/>
      <c r="BC156" s="186"/>
      <c r="BD156" s="186"/>
      <c r="BE156" s="186"/>
      <c r="BF156" s="186"/>
      <c r="BG156" s="186"/>
      <c r="BH156" s="186"/>
      <c r="BI156" s="186"/>
      <c r="BJ156" s="186"/>
      <c r="BK156" s="186"/>
      <c r="BL156" s="186"/>
      <c r="BM156" s="186"/>
      <c r="BN156" s="186"/>
      <c r="BO156" s="186"/>
      <c r="BP156" s="186"/>
      <c r="BQ156" s="186"/>
      <c r="BR156" s="186"/>
    </row>
    <row r="157" spans="2:70" ht="15">
      <c r="B157" s="186"/>
      <c r="C157" s="194"/>
      <c r="D157" s="186"/>
      <c r="E157" s="194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6"/>
      <c r="Z157" s="194"/>
      <c r="AA157" s="186"/>
      <c r="AB157" s="186"/>
      <c r="AC157" s="186"/>
      <c r="AD157" s="186"/>
      <c r="AE157" s="186"/>
      <c r="AF157" s="186"/>
      <c r="AG157" s="186"/>
      <c r="AH157" s="186"/>
      <c r="AI157" s="186"/>
      <c r="AJ157" s="194"/>
      <c r="AK157" s="186"/>
      <c r="AL157" s="186"/>
      <c r="AM157" s="186"/>
      <c r="AN157" s="186"/>
      <c r="AO157" s="186"/>
      <c r="AP157" s="186"/>
      <c r="AQ157" s="194"/>
      <c r="AR157" s="186"/>
      <c r="AS157" s="186"/>
      <c r="AT157" s="186"/>
      <c r="AU157" s="194"/>
      <c r="AV157" s="186"/>
      <c r="AW157" s="186"/>
      <c r="AX157" s="186"/>
      <c r="AY157" s="186"/>
      <c r="AZ157" s="186"/>
      <c r="BA157" s="194"/>
      <c r="BB157" s="186"/>
      <c r="BC157" s="186"/>
      <c r="BD157" s="186"/>
      <c r="BE157" s="186"/>
      <c r="BF157" s="186"/>
      <c r="BG157" s="186"/>
      <c r="BH157" s="186"/>
      <c r="BI157" s="186"/>
      <c r="BJ157" s="186"/>
      <c r="BK157" s="186"/>
      <c r="BL157" s="186"/>
      <c r="BM157" s="186"/>
      <c r="BN157" s="186"/>
      <c r="BO157" s="186"/>
      <c r="BP157" s="186"/>
      <c r="BQ157" s="186"/>
      <c r="BR157" s="186"/>
    </row>
    <row r="158" spans="2:70" ht="15">
      <c r="B158" s="186"/>
      <c r="C158" s="194"/>
      <c r="D158" s="186"/>
      <c r="E158" s="194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86"/>
      <c r="Z158" s="194"/>
      <c r="AA158" s="186"/>
      <c r="AB158" s="186"/>
      <c r="AC158" s="186"/>
      <c r="AD158" s="186"/>
      <c r="AE158" s="186"/>
      <c r="AF158" s="186"/>
      <c r="AG158" s="186"/>
      <c r="AH158" s="186"/>
      <c r="AI158" s="186"/>
      <c r="AJ158" s="194"/>
      <c r="AK158" s="186"/>
      <c r="AL158" s="186"/>
      <c r="AM158" s="186"/>
      <c r="AN158" s="186"/>
      <c r="AO158" s="186"/>
      <c r="AP158" s="186"/>
      <c r="AQ158" s="194"/>
      <c r="AR158" s="186"/>
      <c r="AS158" s="186"/>
      <c r="AT158" s="186"/>
      <c r="AU158" s="194"/>
      <c r="AV158" s="186"/>
      <c r="AW158" s="186"/>
      <c r="AX158" s="186"/>
      <c r="AY158" s="186"/>
      <c r="AZ158" s="186"/>
      <c r="BA158" s="194"/>
      <c r="BB158" s="186"/>
      <c r="BC158" s="186"/>
      <c r="BD158" s="186"/>
      <c r="BE158" s="186"/>
      <c r="BF158" s="186"/>
      <c r="BG158" s="186"/>
      <c r="BH158" s="186"/>
      <c r="BI158" s="186"/>
      <c r="BJ158" s="186"/>
      <c r="BK158" s="186"/>
      <c r="BL158" s="186"/>
      <c r="BM158" s="186"/>
      <c r="BN158" s="186"/>
      <c r="BO158" s="186"/>
      <c r="BP158" s="186"/>
      <c r="BQ158" s="186"/>
      <c r="BR158" s="186"/>
    </row>
    <row r="159" spans="2:70" ht="15">
      <c r="B159" s="186"/>
      <c r="C159" s="194"/>
      <c r="D159" s="186"/>
      <c r="E159" s="194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94"/>
      <c r="AA159" s="186"/>
      <c r="AB159" s="186"/>
      <c r="AC159" s="186"/>
      <c r="AD159" s="186"/>
      <c r="AE159" s="186"/>
      <c r="AF159" s="186"/>
      <c r="AG159" s="186"/>
      <c r="AH159" s="186"/>
      <c r="AI159" s="186"/>
      <c r="AJ159" s="194"/>
      <c r="AK159" s="186"/>
      <c r="AL159" s="186"/>
      <c r="AM159" s="186"/>
      <c r="AN159" s="186"/>
      <c r="AO159" s="186"/>
      <c r="AP159" s="186"/>
      <c r="AQ159" s="194"/>
      <c r="AR159" s="186"/>
      <c r="AS159" s="186"/>
      <c r="AT159" s="186"/>
      <c r="AU159" s="194"/>
      <c r="AV159" s="186"/>
      <c r="AW159" s="186"/>
      <c r="AX159" s="186"/>
      <c r="AY159" s="186"/>
      <c r="AZ159" s="186"/>
      <c r="BA159" s="194"/>
      <c r="BB159" s="186"/>
      <c r="BC159" s="186"/>
      <c r="BD159" s="186"/>
      <c r="BE159" s="186"/>
      <c r="BF159" s="186"/>
      <c r="BG159" s="186"/>
      <c r="BH159" s="186"/>
      <c r="BI159" s="186"/>
      <c r="BJ159" s="186"/>
      <c r="BK159" s="186"/>
      <c r="BL159" s="186"/>
      <c r="BM159" s="186"/>
      <c r="BN159" s="186"/>
      <c r="BO159" s="186"/>
      <c r="BP159" s="186"/>
      <c r="BQ159" s="186"/>
      <c r="BR159" s="186"/>
    </row>
    <row r="160" spans="2:70" ht="15">
      <c r="B160" s="186"/>
      <c r="C160" s="194"/>
      <c r="D160" s="186"/>
      <c r="E160" s="194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86"/>
      <c r="X160" s="186"/>
      <c r="Y160" s="186"/>
      <c r="Z160" s="194"/>
      <c r="AA160" s="186"/>
      <c r="AB160" s="186"/>
      <c r="AC160" s="186"/>
      <c r="AD160" s="186"/>
      <c r="AE160" s="186"/>
      <c r="AF160" s="186"/>
      <c r="AG160" s="186"/>
      <c r="AH160" s="186"/>
      <c r="AI160" s="186"/>
      <c r="AJ160" s="194"/>
      <c r="AK160" s="186"/>
      <c r="AL160" s="186"/>
      <c r="AM160" s="186"/>
      <c r="AN160" s="186"/>
      <c r="AO160" s="186"/>
      <c r="AP160" s="186"/>
      <c r="AQ160" s="194"/>
      <c r="AR160" s="186"/>
      <c r="AS160" s="186"/>
      <c r="AT160" s="186"/>
      <c r="AU160" s="194"/>
      <c r="AV160" s="186"/>
      <c r="AW160" s="186"/>
      <c r="AX160" s="186"/>
      <c r="AY160" s="186"/>
      <c r="AZ160" s="186"/>
      <c r="BA160" s="194"/>
      <c r="BB160" s="186"/>
      <c r="BC160" s="186"/>
      <c r="BD160" s="186"/>
      <c r="BE160" s="186"/>
      <c r="BF160" s="186"/>
      <c r="BG160" s="186"/>
      <c r="BH160" s="186"/>
      <c r="BI160" s="186"/>
      <c r="BJ160" s="186"/>
      <c r="BK160" s="186"/>
      <c r="BL160" s="186"/>
      <c r="BM160" s="186"/>
      <c r="BN160" s="186"/>
      <c r="BO160" s="186"/>
      <c r="BP160" s="186"/>
      <c r="BQ160" s="186"/>
      <c r="BR160" s="186"/>
    </row>
    <row r="161" spans="2:70" ht="15">
      <c r="B161" s="186"/>
      <c r="C161" s="194"/>
      <c r="D161" s="186"/>
      <c r="E161" s="194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94"/>
      <c r="AA161" s="186"/>
      <c r="AB161" s="186"/>
      <c r="AC161" s="186"/>
      <c r="AD161" s="186"/>
      <c r="AE161" s="186"/>
      <c r="AF161" s="186"/>
      <c r="AG161" s="186"/>
      <c r="AH161" s="186"/>
      <c r="AI161" s="186"/>
      <c r="AJ161" s="194"/>
      <c r="AK161" s="186"/>
      <c r="AL161" s="186"/>
      <c r="AM161" s="186"/>
      <c r="AN161" s="186"/>
      <c r="AO161" s="186"/>
      <c r="AP161" s="186"/>
      <c r="AQ161" s="194"/>
      <c r="AR161" s="186"/>
      <c r="AS161" s="186"/>
      <c r="AT161" s="186"/>
      <c r="AU161" s="194"/>
      <c r="AV161" s="186"/>
      <c r="AW161" s="186"/>
      <c r="AX161" s="186"/>
      <c r="AY161" s="186"/>
      <c r="AZ161" s="186"/>
      <c r="BA161" s="194"/>
      <c r="BB161" s="186"/>
      <c r="BC161" s="186"/>
      <c r="BD161" s="186"/>
      <c r="BE161" s="186"/>
      <c r="BF161" s="186"/>
      <c r="BG161" s="186"/>
      <c r="BH161" s="186"/>
      <c r="BI161" s="186"/>
      <c r="BJ161" s="186"/>
      <c r="BK161" s="186"/>
      <c r="BL161" s="186"/>
      <c r="BM161" s="186"/>
      <c r="BN161" s="186"/>
      <c r="BO161" s="186"/>
      <c r="BP161" s="186"/>
      <c r="BQ161" s="186"/>
      <c r="BR161" s="186"/>
    </row>
    <row r="162" spans="2:70" ht="15">
      <c r="B162" s="186"/>
      <c r="C162" s="194"/>
      <c r="D162" s="186"/>
      <c r="E162" s="194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  <c r="W162" s="186"/>
      <c r="X162" s="186"/>
      <c r="Y162" s="186"/>
      <c r="Z162" s="194"/>
      <c r="AA162" s="186"/>
      <c r="AB162" s="186"/>
      <c r="AC162" s="186"/>
      <c r="AD162" s="186"/>
      <c r="AE162" s="186"/>
      <c r="AF162" s="186"/>
      <c r="AG162" s="186"/>
      <c r="AH162" s="186"/>
      <c r="AI162" s="186"/>
      <c r="AJ162" s="194"/>
      <c r="AK162" s="186"/>
      <c r="AL162" s="186"/>
      <c r="AM162" s="186"/>
      <c r="AN162" s="186"/>
      <c r="AO162" s="186"/>
      <c r="AP162" s="186"/>
      <c r="AQ162" s="194"/>
      <c r="AR162" s="186"/>
      <c r="AS162" s="186"/>
      <c r="AT162" s="186"/>
      <c r="AU162" s="194"/>
      <c r="AV162" s="186"/>
      <c r="AW162" s="186"/>
      <c r="AX162" s="186"/>
      <c r="AY162" s="186"/>
      <c r="AZ162" s="186"/>
      <c r="BA162" s="194"/>
      <c r="BB162" s="186"/>
      <c r="BC162" s="186"/>
      <c r="BD162" s="186"/>
      <c r="BE162" s="186"/>
      <c r="BF162" s="186"/>
      <c r="BG162" s="186"/>
      <c r="BH162" s="186"/>
      <c r="BI162" s="186"/>
      <c r="BJ162" s="186"/>
      <c r="BK162" s="186"/>
      <c r="BL162" s="186"/>
      <c r="BM162" s="186"/>
      <c r="BN162" s="186"/>
      <c r="BO162" s="186"/>
      <c r="BP162" s="186"/>
      <c r="BQ162" s="186"/>
      <c r="BR162" s="186"/>
    </row>
    <row r="163" spans="2:70" ht="15">
      <c r="B163" s="186"/>
      <c r="C163" s="194"/>
      <c r="D163" s="186"/>
      <c r="E163" s="194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  <c r="V163" s="186"/>
      <c r="W163" s="186"/>
      <c r="X163" s="186"/>
      <c r="Y163" s="186"/>
      <c r="Z163" s="194"/>
      <c r="AA163" s="186"/>
      <c r="AB163" s="186"/>
      <c r="AC163" s="186"/>
      <c r="AD163" s="186"/>
      <c r="AE163" s="186"/>
      <c r="AF163" s="186"/>
      <c r="AG163" s="186"/>
      <c r="AH163" s="186"/>
      <c r="AI163" s="186"/>
      <c r="AJ163" s="194"/>
      <c r="AK163" s="186"/>
      <c r="AL163" s="186"/>
      <c r="AM163" s="186"/>
      <c r="AN163" s="186"/>
      <c r="AO163" s="186"/>
      <c r="AP163" s="186"/>
      <c r="AQ163" s="194"/>
      <c r="AR163" s="186"/>
      <c r="AS163" s="186"/>
      <c r="AT163" s="186"/>
      <c r="AU163" s="194"/>
      <c r="AV163" s="186"/>
      <c r="AW163" s="186"/>
      <c r="AX163" s="186"/>
      <c r="AY163" s="186"/>
      <c r="AZ163" s="186"/>
      <c r="BA163" s="194"/>
      <c r="BB163" s="186"/>
      <c r="BC163" s="186"/>
      <c r="BD163" s="186"/>
      <c r="BE163" s="186"/>
      <c r="BF163" s="186"/>
      <c r="BG163" s="186"/>
      <c r="BH163" s="186"/>
      <c r="BI163" s="186"/>
      <c r="BJ163" s="186"/>
      <c r="BK163" s="186"/>
      <c r="BL163" s="186"/>
      <c r="BM163" s="186"/>
      <c r="BN163" s="186"/>
      <c r="BO163" s="186"/>
      <c r="BP163" s="186"/>
      <c r="BQ163" s="186"/>
      <c r="BR163" s="186"/>
    </row>
    <row r="164" spans="2:70" ht="15">
      <c r="B164" s="186"/>
      <c r="C164" s="194"/>
      <c r="D164" s="186"/>
      <c r="E164" s="194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  <c r="U164" s="186"/>
      <c r="V164" s="186"/>
      <c r="W164" s="186"/>
      <c r="X164" s="186"/>
      <c r="Y164" s="186"/>
      <c r="Z164" s="194"/>
      <c r="AA164" s="186"/>
      <c r="AB164" s="186"/>
      <c r="AC164" s="186"/>
      <c r="AD164" s="186"/>
      <c r="AE164" s="186"/>
      <c r="AF164" s="186"/>
      <c r="AG164" s="186"/>
      <c r="AH164" s="186"/>
      <c r="AI164" s="186"/>
      <c r="AJ164" s="194"/>
      <c r="AK164" s="186"/>
      <c r="AL164" s="186"/>
      <c r="AM164" s="186"/>
      <c r="AN164" s="186"/>
      <c r="AO164" s="186"/>
      <c r="AP164" s="186"/>
      <c r="AQ164" s="194"/>
      <c r="AR164" s="186"/>
      <c r="AS164" s="186"/>
      <c r="AT164" s="186"/>
      <c r="AU164" s="194"/>
      <c r="AV164" s="186"/>
      <c r="AW164" s="186"/>
      <c r="AX164" s="186"/>
      <c r="AY164" s="186"/>
      <c r="AZ164" s="186"/>
      <c r="BA164" s="194"/>
      <c r="BB164" s="186"/>
      <c r="BC164" s="186"/>
      <c r="BD164" s="186"/>
      <c r="BE164" s="186"/>
      <c r="BF164" s="186"/>
      <c r="BG164" s="186"/>
      <c r="BH164" s="186"/>
      <c r="BI164" s="186"/>
      <c r="BJ164" s="186"/>
      <c r="BK164" s="186"/>
      <c r="BL164" s="186"/>
      <c r="BM164" s="186"/>
      <c r="BN164" s="186"/>
      <c r="BO164" s="186"/>
      <c r="BP164" s="186"/>
      <c r="BQ164" s="186"/>
      <c r="BR164" s="186"/>
    </row>
    <row r="165" spans="2:70" ht="15">
      <c r="B165" s="186"/>
      <c r="C165" s="194"/>
      <c r="D165" s="186"/>
      <c r="E165" s="194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  <c r="Y165" s="186"/>
      <c r="Z165" s="194"/>
      <c r="AA165" s="186"/>
      <c r="AB165" s="186"/>
      <c r="AC165" s="186"/>
      <c r="AD165" s="186"/>
      <c r="AE165" s="186"/>
      <c r="AF165" s="186"/>
      <c r="AG165" s="186"/>
      <c r="AH165" s="186"/>
      <c r="AI165" s="186"/>
      <c r="AJ165" s="194"/>
      <c r="AK165" s="186"/>
      <c r="AL165" s="186"/>
      <c r="AM165" s="186"/>
      <c r="AN165" s="186"/>
      <c r="AO165" s="186"/>
      <c r="AP165" s="186"/>
      <c r="AQ165" s="194"/>
      <c r="AR165" s="186"/>
      <c r="AS165" s="186"/>
      <c r="AT165" s="186"/>
      <c r="AU165" s="194"/>
      <c r="AV165" s="186"/>
      <c r="AW165" s="186"/>
      <c r="AX165" s="186"/>
      <c r="AY165" s="186"/>
      <c r="AZ165" s="186"/>
      <c r="BA165" s="194"/>
      <c r="BB165" s="186"/>
      <c r="BC165" s="186"/>
      <c r="BD165" s="186"/>
      <c r="BE165" s="186"/>
      <c r="BF165" s="186"/>
      <c r="BG165" s="186"/>
      <c r="BH165" s="186"/>
      <c r="BI165" s="186"/>
      <c r="BJ165" s="186"/>
      <c r="BK165" s="186"/>
      <c r="BL165" s="186"/>
      <c r="BM165" s="186"/>
      <c r="BN165" s="186"/>
      <c r="BO165" s="186"/>
      <c r="BP165" s="186"/>
      <c r="BQ165" s="186"/>
      <c r="BR165" s="186"/>
    </row>
    <row r="166" spans="2:70" ht="15">
      <c r="B166" s="186"/>
      <c r="C166" s="194"/>
      <c r="D166" s="186"/>
      <c r="E166" s="194"/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  <c r="S166" s="186"/>
      <c r="T166" s="186"/>
      <c r="U166" s="186"/>
      <c r="V166" s="186"/>
      <c r="W166" s="186"/>
      <c r="X166" s="186"/>
      <c r="Y166" s="186"/>
      <c r="Z166" s="194"/>
      <c r="AA166" s="186"/>
      <c r="AB166" s="186"/>
      <c r="AC166" s="186"/>
      <c r="AD166" s="186"/>
      <c r="AE166" s="186"/>
      <c r="AF166" s="186"/>
      <c r="AG166" s="186"/>
      <c r="AH166" s="186"/>
      <c r="AI166" s="186"/>
      <c r="AJ166" s="194"/>
      <c r="AK166" s="186"/>
      <c r="AL166" s="186"/>
      <c r="AM166" s="186"/>
      <c r="AN166" s="186"/>
      <c r="AO166" s="186"/>
      <c r="AP166" s="186"/>
      <c r="AQ166" s="194"/>
      <c r="AR166" s="186"/>
      <c r="AS166" s="186"/>
      <c r="AT166" s="186"/>
      <c r="AU166" s="194"/>
      <c r="AV166" s="186"/>
      <c r="AW166" s="186"/>
      <c r="AX166" s="186"/>
      <c r="AY166" s="186"/>
      <c r="AZ166" s="186"/>
      <c r="BA166" s="194"/>
      <c r="BB166" s="186"/>
      <c r="BC166" s="186"/>
      <c r="BD166" s="186"/>
      <c r="BE166" s="186"/>
      <c r="BF166" s="186"/>
      <c r="BG166" s="186"/>
      <c r="BH166" s="186"/>
      <c r="BI166" s="186"/>
      <c r="BJ166" s="186"/>
      <c r="BK166" s="186"/>
      <c r="BL166" s="186"/>
      <c r="BM166" s="186"/>
      <c r="BN166" s="186"/>
      <c r="BO166" s="186"/>
      <c r="BP166" s="186"/>
      <c r="BQ166" s="186"/>
      <c r="BR166" s="186"/>
    </row>
    <row r="167" spans="2:70" ht="15">
      <c r="B167" s="186"/>
      <c r="C167" s="194"/>
      <c r="D167" s="186"/>
      <c r="E167" s="194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  <c r="V167" s="186"/>
      <c r="W167" s="186"/>
      <c r="X167" s="186"/>
      <c r="Y167" s="186"/>
      <c r="Z167" s="194"/>
      <c r="AA167" s="186"/>
      <c r="AB167" s="186"/>
      <c r="AC167" s="186"/>
      <c r="AD167" s="186"/>
      <c r="AE167" s="186"/>
      <c r="AF167" s="186"/>
      <c r="AG167" s="186"/>
      <c r="AH167" s="186"/>
      <c r="AI167" s="186"/>
      <c r="AJ167" s="194"/>
      <c r="AK167" s="186"/>
      <c r="AL167" s="186"/>
      <c r="AM167" s="186"/>
      <c r="AN167" s="186"/>
      <c r="AO167" s="186"/>
      <c r="AP167" s="186"/>
      <c r="AQ167" s="194"/>
      <c r="AR167" s="186"/>
      <c r="AS167" s="186"/>
      <c r="AT167" s="186"/>
      <c r="AU167" s="194"/>
      <c r="AV167" s="186"/>
      <c r="AW167" s="186"/>
      <c r="AX167" s="186"/>
      <c r="AY167" s="186"/>
      <c r="AZ167" s="186"/>
      <c r="BA167" s="194"/>
      <c r="BB167" s="186"/>
      <c r="BC167" s="186"/>
      <c r="BD167" s="186"/>
      <c r="BE167" s="186"/>
      <c r="BF167" s="186"/>
      <c r="BG167" s="186"/>
      <c r="BH167" s="186"/>
      <c r="BI167" s="186"/>
      <c r="BJ167" s="186"/>
      <c r="BK167" s="186"/>
      <c r="BL167" s="186"/>
      <c r="BM167" s="186"/>
      <c r="BN167" s="186"/>
      <c r="BO167" s="186"/>
      <c r="BP167" s="186"/>
      <c r="BQ167" s="186"/>
      <c r="BR167" s="186"/>
    </row>
    <row r="168" spans="2:70" ht="15">
      <c r="B168" s="186"/>
      <c r="C168" s="194"/>
      <c r="D168" s="186"/>
      <c r="E168" s="194"/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  <c r="V168" s="186"/>
      <c r="W168" s="186"/>
      <c r="X168" s="186"/>
      <c r="Y168" s="186"/>
      <c r="Z168" s="194"/>
      <c r="AA168" s="186"/>
      <c r="AB168" s="186"/>
      <c r="AC168" s="186"/>
      <c r="AD168" s="186"/>
      <c r="AE168" s="186"/>
      <c r="AF168" s="186"/>
      <c r="AG168" s="186"/>
      <c r="AH168" s="186"/>
      <c r="AI168" s="186"/>
      <c r="AJ168" s="194"/>
      <c r="AK168" s="186"/>
      <c r="AL168" s="186"/>
      <c r="AM168" s="186"/>
      <c r="AN168" s="186"/>
      <c r="AO168" s="186"/>
      <c r="AP168" s="186"/>
      <c r="AQ168" s="194"/>
      <c r="AR168" s="186"/>
      <c r="AS168" s="186"/>
      <c r="AT168" s="186"/>
      <c r="AU168" s="194"/>
      <c r="AV168" s="186"/>
      <c r="AW168" s="186"/>
      <c r="AX168" s="186"/>
      <c r="AY168" s="186"/>
      <c r="AZ168" s="186"/>
      <c r="BA168" s="194"/>
      <c r="BB168" s="186"/>
      <c r="BC168" s="186"/>
      <c r="BD168" s="186"/>
      <c r="BE168" s="186"/>
      <c r="BF168" s="186"/>
      <c r="BG168" s="186"/>
      <c r="BH168" s="186"/>
      <c r="BI168" s="186"/>
      <c r="BJ168" s="186"/>
      <c r="BK168" s="186"/>
      <c r="BL168" s="186"/>
      <c r="BM168" s="186"/>
      <c r="BN168" s="186"/>
      <c r="BO168" s="186"/>
      <c r="BP168" s="186"/>
      <c r="BQ168" s="186"/>
      <c r="BR168" s="186"/>
    </row>
    <row r="169" spans="2:70" ht="15">
      <c r="B169" s="186"/>
      <c r="C169" s="194"/>
      <c r="D169" s="186"/>
      <c r="E169" s="194"/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  <c r="S169" s="186"/>
      <c r="T169" s="186"/>
      <c r="U169" s="186"/>
      <c r="V169" s="186"/>
      <c r="W169" s="186"/>
      <c r="X169" s="186"/>
      <c r="Y169" s="186"/>
      <c r="Z169" s="194"/>
      <c r="AA169" s="186"/>
      <c r="AB169" s="186"/>
      <c r="AC169" s="186"/>
      <c r="AD169" s="186"/>
      <c r="AE169" s="186"/>
      <c r="AF169" s="186"/>
      <c r="AG169" s="186"/>
      <c r="AH169" s="186"/>
      <c r="AI169" s="186"/>
      <c r="AJ169" s="194"/>
      <c r="AK169" s="186"/>
      <c r="AL169" s="186"/>
      <c r="AM169" s="186"/>
      <c r="AN169" s="186"/>
      <c r="AO169" s="186"/>
      <c r="AP169" s="186"/>
      <c r="AQ169" s="194"/>
      <c r="AR169" s="186"/>
      <c r="AS169" s="186"/>
      <c r="AT169" s="186"/>
      <c r="AU169" s="194"/>
      <c r="AV169" s="186"/>
      <c r="AW169" s="186"/>
      <c r="AX169" s="186"/>
      <c r="AY169" s="186"/>
      <c r="AZ169" s="186"/>
      <c r="BA169" s="194"/>
      <c r="BB169" s="186"/>
      <c r="BC169" s="186"/>
      <c r="BD169" s="186"/>
      <c r="BE169" s="186"/>
      <c r="BF169" s="186"/>
      <c r="BG169" s="186"/>
      <c r="BH169" s="186"/>
      <c r="BI169" s="186"/>
      <c r="BJ169" s="186"/>
      <c r="BK169" s="186"/>
      <c r="BL169" s="186"/>
      <c r="BM169" s="186"/>
      <c r="BN169" s="186"/>
      <c r="BO169" s="186"/>
      <c r="BP169" s="186"/>
      <c r="BQ169" s="186"/>
      <c r="BR169" s="186"/>
    </row>
    <row r="170" spans="2:70" ht="15">
      <c r="B170" s="186"/>
      <c r="C170" s="194"/>
      <c r="D170" s="186"/>
      <c r="E170" s="194"/>
      <c r="F170" s="186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  <c r="S170" s="186"/>
      <c r="T170" s="186"/>
      <c r="U170" s="186"/>
      <c r="V170" s="186"/>
      <c r="W170" s="186"/>
      <c r="X170" s="186"/>
      <c r="Y170" s="186"/>
      <c r="Z170" s="194"/>
      <c r="AA170" s="186"/>
      <c r="AB170" s="186"/>
      <c r="AC170" s="186"/>
      <c r="AD170" s="186"/>
      <c r="AE170" s="186"/>
      <c r="AF170" s="186"/>
      <c r="AG170" s="186"/>
      <c r="AH170" s="186"/>
      <c r="AI170" s="186"/>
      <c r="AJ170" s="194"/>
      <c r="AK170" s="186"/>
      <c r="AL170" s="186"/>
      <c r="AM170" s="186"/>
      <c r="AN170" s="186"/>
      <c r="AO170" s="186"/>
      <c r="AP170" s="186"/>
      <c r="AQ170" s="194"/>
      <c r="AR170" s="186"/>
      <c r="AS170" s="186"/>
      <c r="AT170" s="186"/>
      <c r="AU170" s="194"/>
      <c r="AV170" s="186"/>
      <c r="AW170" s="186"/>
      <c r="AX170" s="186"/>
      <c r="AY170" s="186"/>
      <c r="AZ170" s="186"/>
      <c r="BA170" s="194"/>
      <c r="BB170" s="186"/>
      <c r="BC170" s="186"/>
      <c r="BD170" s="186"/>
      <c r="BE170" s="186"/>
      <c r="BF170" s="186"/>
      <c r="BG170" s="186"/>
      <c r="BH170" s="186"/>
      <c r="BI170" s="186"/>
      <c r="BJ170" s="186"/>
      <c r="BK170" s="186"/>
      <c r="BL170" s="186"/>
      <c r="BM170" s="186"/>
      <c r="BN170" s="186"/>
      <c r="BO170" s="186"/>
      <c r="BP170" s="186"/>
      <c r="BQ170" s="186"/>
      <c r="BR170" s="186"/>
    </row>
    <row r="171" spans="2:70" ht="15">
      <c r="B171" s="186"/>
      <c r="C171" s="194"/>
      <c r="D171" s="186"/>
      <c r="E171" s="194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  <c r="S171" s="186"/>
      <c r="T171" s="186"/>
      <c r="U171" s="186"/>
      <c r="V171" s="186"/>
      <c r="W171" s="186"/>
      <c r="X171" s="186"/>
      <c r="Y171" s="186"/>
      <c r="Z171" s="194"/>
      <c r="AA171" s="186"/>
      <c r="AB171" s="186"/>
      <c r="AC171" s="186"/>
      <c r="AD171" s="186"/>
      <c r="AE171" s="186"/>
      <c r="AF171" s="186"/>
      <c r="AG171" s="186"/>
      <c r="AH171" s="186"/>
      <c r="AI171" s="186"/>
      <c r="AJ171" s="194"/>
      <c r="AK171" s="186"/>
      <c r="AL171" s="186"/>
      <c r="AM171" s="186"/>
      <c r="AN171" s="186"/>
      <c r="AO171" s="186"/>
      <c r="AP171" s="186"/>
      <c r="AQ171" s="194"/>
      <c r="AR171" s="186"/>
      <c r="AS171" s="186"/>
      <c r="AT171" s="186"/>
      <c r="AU171" s="194"/>
      <c r="AV171" s="186"/>
      <c r="AW171" s="186"/>
      <c r="AX171" s="186"/>
      <c r="AY171" s="186"/>
      <c r="AZ171" s="186"/>
      <c r="BA171" s="194"/>
      <c r="BB171" s="186"/>
      <c r="BC171" s="186"/>
      <c r="BD171" s="186"/>
      <c r="BE171" s="186"/>
      <c r="BF171" s="186"/>
      <c r="BG171" s="186"/>
      <c r="BH171" s="186"/>
      <c r="BI171" s="186"/>
      <c r="BJ171" s="186"/>
      <c r="BK171" s="186"/>
      <c r="BL171" s="186"/>
      <c r="BM171" s="186"/>
      <c r="BN171" s="186"/>
      <c r="BO171" s="186"/>
      <c r="BP171" s="186"/>
      <c r="BQ171" s="186"/>
      <c r="BR171" s="186"/>
    </row>
    <row r="172" spans="2:70" ht="15">
      <c r="B172" s="186"/>
      <c r="C172" s="194"/>
      <c r="D172" s="186"/>
      <c r="E172" s="194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94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194"/>
      <c r="AK172" s="186"/>
      <c r="AL172" s="186"/>
      <c r="AM172" s="186"/>
      <c r="AN172" s="186"/>
      <c r="AO172" s="186"/>
      <c r="AP172" s="186"/>
      <c r="AQ172" s="194"/>
      <c r="AR172" s="186"/>
      <c r="AS172" s="186"/>
      <c r="AT172" s="186"/>
      <c r="AU172" s="194"/>
      <c r="AV172" s="186"/>
      <c r="AW172" s="186"/>
      <c r="AX172" s="186"/>
      <c r="AY172" s="186"/>
      <c r="AZ172" s="186"/>
      <c r="BA172" s="194"/>
      <c r="BB172" s="186"/>
      <c r="BC172" s="186"/>
      <c r="BD172" s="186"/>
      <c r="BE172" s="186"/>
      <c r="BF172" s="186"/>
      <c r="BG172" s="186"/>
      <c r="BH172" s="186"/>
      <c r="BI172" s="186"/>
      <c r="BJ172" s="186"/>
      <c r="BK172" s="186"/>
      <c r="BL172" s="186"/>
      <c r="BM172" s="186"/>
      <c r="BN172" s="186"/>
      <c r="BO172" s="186"/>
      <c r="BP172" s="186"/>
      <c r="BQ172" s="186"/>
      <c r="BR172" s="186"/>
    </row>
    <row r="173" spans="2:70" ht="15">
      <c r="B173" s="186"/>
      <c r="C173" s="194"/>
      <c r="D173" s="186"/>
      <c r="E173" s="194"/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  <c r="Z173" s="194"/>
      <c r="AA173" s="186"/>
      <c r="AB173" s="186"/>
      <c r="AC173" s="186"/>
      <c r="AD173" s="186"/>
      <c r="AE173" s="186"/>
      <c r="AF173" s="186"/>
      <c r="AG173" s="186"/>
      <c r="AH173" s="186"/>
      <c r="AI173" s="186"/>
      <c r="AJ173" s="194"/>
      <c r="AK173" s="186"/>
      <c r="AL173" s="186"/>
      <c r="AM173" s="186"/>
      <c r="AN173" s="186"/>
      <c r="AO173" s="186"/>
      <c r="AP173" s="186"/>
      <c r="AQ173" s="194"/>
      <c r="AR173" s="186"/>
      <c r="AS173" s="186"/>
      <c r="AT173" s="186"/>
      <c r="AU173" s="194"/>
      <c r="AV173" s="186"/>
      <c r="AW173" s="186"/>
      <c r="AX173" s="186"/>
      <c r="AY173" s="186"/>
      <c r="AZ173" s="186"/>
      <c r="BA173" s="194"/>
      <c r="BB173" s="186"/>
      <c r="BC173" s="186"/>
      <c r="BD173" s="186"/>
      <c r="BE173" s="186"/>
      <c r="BF173" s="186"/>
      <c r="BG173" s="186"/>
      <c r="BH173" s="186"/>
      <c r="BI173" s="186"/>
      <c r="BJ173" s="186"/>
      <c r="BK173" s="186"/>
      <c r="BL173" s="186"/>
      <c r="BM173" s="186"/>
      <c r="BN173" s="186"/>
      <c r="BO173" s="186"/>
      <c r="BP173" s="186"/>
      <c r="BQ173" s="186"/>
      <c r="BR173" s="186"/>
    </row>
  </sheetData>
  <sheetProtection/>
  <mergeCells count="2">
    <mergeCell ref="A1:BA1"/>
    <mergeCell ref="A2:BA2"/>
  </mergeCells>
  <printOptions/>
  <pageMargins left="0.2362204724409449" right="0.15748031496062992" top="0.3937007874015748" bottom="0.2755905511811024" header="0.1968503937007874" footer="0.1968503937007874"/>
  <pageSetup horizontalDpi="600" verticalDpi="600" orientation="portrait" paperSize="8" scale="55" r:id="rId1"/>
  <headerFooter>
    <oddHeader>&amp;R/2016. (     ) önkormányzati rendelet 1.1.1 melléklete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workbookViewId="0" topLeftCell="A13">
      <selection activeCell="A8" sqref="A8"/>
    </sheetView>
  </sheetViews>
  <sheetFormatPr defaultColWidth="9.140625" defaultRowHeight="15"/>
  <cols>
    <col min="1" max="1" width="82.00390625" style="0" customWidth="1"/>
    <col min="3" max="3" width="12.28125" style="0" customWidth="1"/>
    <col min="4" max="4" width="12.57421875" style="0" customWidth="1"/>
  </cols>
  <sheetData>
    <row r="1" spans="1:4" ht="27.75" customHeight="1">
      <c r="A1" s="134" t="s">
        <v>573</v>
      </c>
      <c r="B1" s="138"/>
      <c r="C1" s="138"/>
      <c r="D1" s="138"/>
    </row>
    <row r="2" spans="1:4" ht="36.75" customHeight="1">
      <c r="A2" s="135" t="s">
        <v>590</v>
      </c>
      <c r="B2" s="135"/>
      <c r="C2" s="135"/>
      <c r="D2" s="135"/>
    </row>
    <row r="3" spans="1:4" ht="18.75" customHeight="1">
      <c r="A3" s="67"/>
      <c r="B3" s="69"/>
      <c r="C3" s="69"/>
      <c r="D3" s="69"/>
    </row>
    <row r="4" ht="23.25" customHeight="1">
      <c r="A4" s="4" t="s">
        <v>566</v>
      </c>
    </row>
    <row r="5" spans="1:4" ht="25.5">
      <c r="A5" s="43" t="s">
        <v>562</v>
      </c>
      <c r="B5" s="3" t="s">
        <v>12</v>
      </c>
      <c r="C5" s="3" t="s">
        <v>5</v>
      </c>
      <c r="D5" s="89" t="s">
        <v>572</v>
      </c>
    </row>
    <row r="6" spans="1:4" ht="15">
      <c r="A6" s="12" t="s">
        <v>313</v>
      </c>
      <c r="B6" s="6" t="s">
        <v>91</v>
      </c>
      <c r="C6" s="116"/>
      <c r="D6" s="105"/>
    </row>
    <row r="7" spans="1:4" ht="15">
      <c r="A7" s="12" t="s">
        <v>314</v>
      </c>
      <c r="B7" s="6" t="s">
        <v>91</v>
      </c>
      <c r="C7" s="116"/>
      <c r="D7" s="105"/>
    </row>
    <row r="8" spans="1:4" ht="15">
      <c r="A8" s="12" t="s">
        <v>315</v>
      </c>
      <c r="B8" s="6" t="s">
        <v>91</v>
      </c>
      <c r="C8" s="116"/>
      <c r="D8" s="105"/>
    </row>
    <row r="9" spans="1:4" ht="15">
      <c r="A9" s="12" t="s">
        <v>316</v>
      </c>
      <c r="B9" s="6" t="s">
        <v>91</v>
      </c>
      <c r="C9" s="116"/>
      <c r="D9" s="105"/>
    </row>
    <row r="10" spans="1:4" ht="15">
      <c r="A10" s="13" t="s">
        <v>317</v>
      </c>
      <c r="B10" s="6" t="s">
        <v>91</v>
      </c>
      <c r="C10" s="116"/>
      <c r="D10" s="105"/>
    </row>
    <row r="11" spans="1:4" ht="15">
      <c r="A11" s="13" t="s">
        <v>318</v>
      </c>
      <c r="B11" s="6" t="s">
        <v>91</v>
      </c>
      <c r="C11" s="116"/>
      <c r="D11" s="105"/>
    </row>
    <row r="12" spans="1:4" ht="15">
      <c r="A12" s="15" t="s">
        <v>9</v>
      </c>
      <c r="B12" s="14" t="s">
        <v>91</v>
      </c>
      <c r="C12" s="117">
        <f>SUM(C6:C11)</f>
        <v>0</v>
      </c>
      <c r="D12" s="117">
        <f>SUM(D6:D11)</f>
        <v>0</v>
      </c>
    </row>
    <row r="13" spans="1:4" ht="15">
      <c r="A13" s="12" t="s">
        <v>319</v>
      </c>
      <c r="B13" s="6" t="s">
        <v>92</v>
      </c>
      <c r="C13" s="116"/>
      <c r="D13" s="105"/>
    </row>
    <row r="14" spans="1:4" ht="15">
      <c r="A14" s="16" t="s">
        <v>8</v>
      </c>
      <c r="B14" s="14" t="s">
        <v>92</v>
      </c>
      <c r="C14" s="117">
        <f>SUM(C13)</f>
        <v>0</v>
      </c>
      <c r="D14" s="117">
        <f>SUM(D13)</f>
        <v>0</v>
      </c>
    </row>
    <row r="15" spans="1:4" ht="15">
      <c r="A15" s="12" t="s">
        <v>320</v>
      </c>
      <c r="B15" s="6" t="s">
        <v>93</v>
      </c>
      <c r="C15" s="116"/>
      <c r="D15" s="105"/>
    </row>
    <row r="16" spans="1:4" ht="15">
      <c r="A16" s="12" t="s">
        <v>321</v>
      </c>
      <c r="B16" s="6" t="s">
        <v>93</v>
      </c>
      <c r="C16" s="116"/>
      <c r="D16" s="105"/>
    </row>
    <row r="17" spans="1:4" ht="15">
      <c r="A17" s="13" t="s">
        <v>322</v>
      </c>
      <c r="B17" s="6" t="s">
        <v>93</v>
      </c>
      <c r="C17" s="116"/>
      <c r="D17" s="105"/>
    </row>
    <row r="18" spans="1:4" ht="15">
      <c r="A18" s="13" t="s">
        <v>323</v>
      </c>
      <c r="B18" s="6" t="s">
        <v>93</v>
      </c>
      <c r="C18" s="116"/>
      <c r="D18" s="105"/>
    </row>
    <row r="19" spans="1:4" ht="15">
      <c r="A19" s="13" t="s">
        <v>324</v>
      </c>
      <c r="B19" s="6" t="s">
        <v>93</v>
      </c>
      <c r="C19" s="116"/>
      <c r="D19" s="105"/>
    </row>
    <row r="20" spans="1:4" ht="30">
      <c r="A20" s="17" t="s">
        <v>325</v>
      </c>
      <c r="B20" s="6" t="s">
        <v>93</v>
      </c>
      <c r="C20" s="116"/>
      <c r="D20" s="105"/>
    </row>
    <row r="21" spans="1:4" ht="15">
      <c r="A21" s="11" t="s">
        <v>7</v>
      </c>
      <c r="B21" s="14" t="s">
        <v>93</v>
      </c>
      <c r="C21" s="117">
        <f>SUM(C15:C20)</f>
        <v>0</v>
      </c>
      <c r="D21" s="117">
        <f>SUM(D15:D20)</f>
        <v>0</v>
      </c>
    </row>
    <row r="22" spans="1:4" ht="15">
      <c r="A22" s="12" t="s">
        <v>326</v>
      </c>
      <c r="B22" s="6" t="s">
        <v>94</v>
      </c>
      <c r="C22" s="116"/>
      <c r="D22" s="105"/>
    </row>
    <row r="23" spans="1:4" ht="15">
      <c r="A23" s="12" t="s">
        <v>327</v>
      </c>
      <c r="B23" s="6" t="s">
        <v>94</v>
      </c>
      <c r="C23" s="116"/>
      <c r="D23" s="105"/>
    </row>
    <row r="24" spans="1:4" ht="15">
      <c r="A24" s="11" t="s">
        <v>6</v>
      </c>
      <c r="B24" s="8" t="s">
        <v>94</v>
      </c>
      <c r="C24" s="118">
        <f>SUM(C22:C23)</f>
        <v>0</v>
      </c>
      <c r="D24" s="118">
        <f>SUM(D22:D23)</f>
        <v>0</v>
      </c>
    </row>
    <row r="25" spans="1:4" ht="15">
      <c r="A25" s="12" t="s">
        <v>328</v>
      </c>
      <c r="B25" s="6" t="s">
        <v>95</v>
      </c>
      <c r="C25" s="116"/>
      <c r="D25" s="105"/>
    </row>
    <row r="26" spans="1:4" ht="15">
      <c r="A26" s="12" t="s">
        <v>329</v>
      </c>
      <c r="B26" s="6" t="s">
        <v>95</v>
      </c>
      <c r="C26" s="116"/>
      <c r="D26" s="105"/>
    </row>
    <row r="27" spans="1:4" ht="15">
      <c r="A27" s="13" t="s">
        <v>330</v>
      </c>
      <c r="B27" s="6" t="s">
        <v>95</v>
      </c>
      <c r="C27" s="116"/>
      <c r="D27" s="105"/>
    </row>
    <row r="28" spans="1:4" ht="15">
      <c r="A28" s="13" t="s">
        <v>331</v>
      </c>
      <c r="B28" s="6" t="s">
        <v>95</v>
      </c>
      <c r="C28" s="116"/>
      <c r="D28" s="105"/>
    </row>
    <row r="29" spans="1:4" ht="15">
      <c r="A29" s="13" t="s">
        <v>332</v>
      </c>
      <c r="B29" s="6" t="s">
        <v>95</v>
      </c>
      <c r="C29" s="116"/>
      <c r="D29" s="105"/>
    </row>
    <row r="30" spans="1:4" ht="15">
      <c r="A30" s="13" t="s">
        <v>333</v>
      </c>
      <c r="B30" s="6" t="s">
        <v>95</v>
      </c>
      <c r="C30" s="116"/>
      <c r="D30" s="105"/>
    </row>
    <row r="31" spans="1:4" ht="15">
      <c r="A31" s="13" t="s">
        <v>334</v>
      </c>
      <c r="B31" s="6" t="s">
        <v>95</v>
      </c>
      <c r="C31" s="116"/>
      <c r="D31" s="105"/>
    </row>
    <row r="32" spans="1:4" ht="15">
      <c r="A32" s="13" t="s">
        <v>335</v>
      </c>
      <c r="B32" s="6" t="s">
        <v>95</v>
      </c>
      <c r="C32" s="116"/>
      <c r="D32" s="105"/>
    </row>
    <row r="33" spans="1:4" ht="15">
      <c r="A33" s="13" t="s">
        <v>336</v>
      </c>
      <c r="B33" s="6" t="s">
        <v>95</v>
      </c>
      <c r="C33" s="116"/>
      <c r="D33" s="105"/>
    </row>
    <row r="34" spans="1:4" ht="15">
      <c r="A34" s="13" t="s">
        <v>337</v>
      </c>
      <c r="B34" s="6" t="s">
        <v>95</v>
      </c>
      <c r="C34" s="116"/>
      <c r="D34" s="105"/>
    </row>
    <row r="35" spans="1:4" ht="30">
      <c r="A35" s="13" t="s">
        <v>338</v>
      </c>
      <c r="B35" s="6" t="s">
        <v>95</v>
      </c>
      <c r="C35" s="116">
        <v>20205503</v>
      </c>
      <c r="D35" s="105"/>
    </row>
    <row r="36" spans="1:4" ht="30">
      <c r="A36" s="13" t="s">
        <v>339</v>
      </c>
      <c r="B36" s="6" t="s">
        <v>95</v>
      </c>
      <c r="C36" s="116"/>
      <c r="D36" s="105"/>
    </row>
    <row r="37" spans="1:4" ht="15">
      <c r="A37" s="11" t="s">
        <v>340</v>
      </c>
      <c r="B37" s="14" t="s">
        <v>95</v>
      </c>
      <c r="C37" s="117">
        <f>SUM(C25:C36)</f>
        <v>20205503</v>
      </c>
      <c r="D37" s="117">
        <f>SUM(D25:D36)</f>
        <v>0</v>
      </c>
    </row>
    <row r="38" spans="1:4" ht="15.75">
      <c r="A38" s="18" t="s">
        <v>341</v>
      </c>
      <c r="B38" s="9" t="s">
        <v>96</v>
      </c>
      <c r="C38" s="119">
        <f>SUM(C37,C24,C21,C14,C12)</f>
        <v>20205503</v>
      </c>
      <c r="D38" s="119">
        <f>SUM(D37,D24,D21,D14,D12)</f>
        <v>0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  <headerFooter>
    <oddHeader>&amp;R/2016. (  ) önkormányzati redelet 6.1  melléklete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43">
      <selection activeCell="A53" sqref="A53"/>
    </sheetView>
  </sheetViews>
  <sheetFormatPr defaultColWidth="9.140625" defaultRowHeight="15"/>
  <cols>
    <col min="1" max="1" width="91.140625" style="0" customWidth="1"/>
    <col min="2" max="2" width="12.8515625" style="0" customWidth="1"/>
    <col min="3" max="3" width="14.00390625" style="110" customWidth="1"/>
    <col min="4" max="4" width="14.7109375" style="0" customWidth="1"/>
  </cols>
  <sheetData>
    <row r="1" spans="1:5" ht="27" customHeight="1">
      <c r="A1" s="140" t="s">
        <v>573</v>
      </c>
      <c r="B1" s="141"/>
      <c r="C1" s="141"/>
      <c r="D1" s="141"/>
      <c r="E1" s="77"/>
    </row>
    <row r="2" spans="1:5" ht="27" customHeight="1">
      <c r="A2" s="142" t="s">
        <v>591</v>
      </c>
      <c r="B2" s="141"/>
      <c r="C2" s="141"/>
      <c r="D2" s="141"/>
      <c r="E2" s="77"/>
    </row>
    <row r="3" spans="1:5" ht="19.5" customHeight="1">
      <c r="A3" s="78"/>
      <c r="B3" s="79"/>
      <c r="C3" s="108"/>
      <c r="D3" s="79"/>
      <c r="E3" s="77"/>
    </row>
    <row r="4" spans="1:5" ht="18.75">
      <c r="A4" s="80" t="s">
        <v>566</v>
      </c>
      <c r="B4" s="81"/>
      <c r="C4" s="109"/>
      <c r="D4" s="81"/>
      <c r="E4" s="77"/>
    </row>
    <row r="5" spans="1:5" ht="18.75">
      <c r="A5" s="82" t="s">
        <v>562</v>
      </c>
      <c r="B5" s="111" t="s">
        <v>12</v>
      </c>
      <c r="C5" s="111" t="s">
        <v>5</v>
      </c>
      <c r="D5" s="112" t="s">
        <v>572</v>
      </c>
      <c r="E5" s="77"/>
    </row>
    <row r="6" spans="1:5" ht="18.75">
      <c r="A6" s="83" t="s">
        <v>508</v>
      </c>
      <c r="B6" s="113" t="s">
        <v>102</v>
      </c>
      <c r="C6" s="120"/>
      <c r="D6" s="121"/>
      <c r="E6" s="77"/>
    </row>
    <row r="7" spans="1:5" ht="18.75">
      <c r="A7" s="83" t="s">
        <v>509</v>
      </c>
      <c r="B7" s="113" t="s">
        <v>102</v>
      </c>
      <c r="C7" s="120"/>
      <c r="D7" s="121"/>
      <c r="E7" s="77"/>
    </row>
    <row r="8" spans="1:5" ht="37.5">
      <c r="A8" s="83" t="s">
        <v>510</v>
      </c>
      <c r="B8" s="113" t="s">
        <v>102</v>
      </c>
      <c r="C8" s="120"/>
      <c r="D8" s="121"/>
      <c r="E8" s="77"/>
    </row>
    <row r="9" spans="1:5" ht="18.75">
      <c r="A9" s="83" t="s">
        <v>511</v>
      </c>
      <c r="B9" s="113" t="s">
        <v>102</v>
      </c>
      <c r="C9" s="120"/>
      <c r="D9" s="121"/>
      <c r="E9" s="77"/>
    </row>
    <row r="10" spans="1:5" ht="18.75">
      <c r="A10" s="83" t="s">
        <v>512</v>
      </c>
      <c r="B10" s="113" t="s">
        <v>102</v>
      </c>
      <c r="C10" s="120"/>
      <c r="D10" s="121"/>
      <c r="E10" s="77"/>
    </row>
    <row r="11" spans="1:5" ht="18.75">
      <c r="A11" s="83" t="s">
        <v>513</v>
      </c>
      <c r="B11" s="113" t="s">
        <v>102</v>
      </c>
      <c r="C11" s="120"/>
      <c r="D11" s="121"/>
      <c r="E11" s="77"/>
    </row>
    <row r="12" spans="1:5" ht="18.75">
      <c r="A12" s="83" t="s">
        <v>514</v>
      </c>
      <c r="B12" s="113" t="s">
        <v>102</v>
      </c>
      <c r="C12" s="120"/>
      <c r="D12" s="121"/>
      <c r="E12" s="77"/>
    </row>
    <row r="13" spans="1:5" ht="18.75">
      <c r="A13" s="83" t="s">
        <v>515</v>
      </c>
      <c r="B13" s="113" t="s">
        <v>102</v>
      </c>
      <c r="C13" s="120"/>
      <c r="D13" s="121"/>
      <c r="E13" s="77"/>
    </row>
    <row r="14" spans="1:5" ht="18.75">
      <c r="A14" s="83" t="s">
        <v>516</v>
      </c>
      <c r="B14" s="113" t="s">
        <v>102</v>
      </c>
      <c r="C14" s="120"/>
      <c r="D14" s="121"/>
      <c r="E14" s="77"/>
    </row>
    <row r="15" spans="1:5" ht="18.75">
      <c r="A15" s="83" t="s">
        <v>517</v>
      </c>
      <c r="B15" s="113" t="s">
        <v>102</v>
      </c>
      <c r="C15" s="120"/>
      <c r="D15" s="121"/>
      <c r="E15" s="77"/>
    </row>
    <row r="16" spans="1:5" ht="37.5">
      <c r="A16" s="84" t="s">
        <v>342</v>
      </c>
      <c r="B16" s="114" t="s">
        <v>102</v>
      </c>
      <c r="C16" s="122">
        <f>SUM(C6:C15)</f>
        <v>0</v>
      </c>
      <c r="D16" s="122">
        <f>SUM(D6:D15)</f>
        <v>0</v>
      </c>
      <c r="E16" s="77"/>
    </row>
    <row r="17" spans="1:5" ht="18.75">
      <c r="A17" s="83" t="s">
        <v>508</v>
      </c>
      <c r="B17" s="113" t="s">
        <v>103</v>
      </c>
      <c r="C17" s="120"/>
      <c r="D17" s="121"/>
      <c r="E17" s="77"/>
    </row>
    <row r="18" spans="1:5" ht="18.75">
      <c r="A18" s="83" t="s">
        <v>509</v>
      </c>
      <c r="B18" s="113" t="s">
        <v>103</v>
      </c>
      <c r="C18" s="120"/>
      <c r="D18" s="121"/>
      <c r="E18" s="77"/>
    </row>
    <row r="19" spans="1:5" ht="37.5">
      <c r="A19" s="83" t="s">
        <v>510</v>
      </c>
      <c r="B19" s="113" t="s">
        <v>103</v>
      </c>
      <c r="C19" s="120"/>
      <c r="D19" s="121"/>
      <c r="E19" s="77"/>
    </row>
    <row r="20" spans="1:5" ht="18.75">
      <c r="A20" s="83" t="s">
        <v>511</v>
      </c>
      <c r="B20" s="113" t="s">
        <v>103</v>
      </c>
      <c r="C20" s="120"/>
      <c r="D20" s="121"/>
      <c r="E20" s="77"/>
    </row>
    <row r="21" spans="1:5" ht="18.75">
      <c r="A21" s="83" t="s">
        <v>512</v>
      </c>
      <c r="B21" s="113" t="s">
        <v>103</v>
      </c>
      <c r="C21" s="120"/>
      <c r="D21" s="121"/>
      <c r="E21" s="77"/>
    </row>
    <row r="22" spans="1:5" ht="18.75">
      <c r="A22" s="83" t="s">
        <v>513</v>
      </c>
      <c r="B22" s="113" t="s">
        <v>103</v>
      </c>
      <c r="C22" s="120"/>
      <c r="D22" s="121"/>
      <c r="E22" s="77"/>
    </row>
    <row r="23" spans="1:5" ht="18.75">
      <c r="A23" s="83" t="s">
        <v>514</v>
      </c>
      <c r="B23" s="113" t="s">
        <v>103</v>
      </c>
      <c r="C23" s="120"/>
      <c r="D23" s="121"/>
      <c r="E23" s="77"/>
    </row>
    <row r="24" spans="1:5" ht="18.75">
      <c r="A24" s="83" t="s">
        <v>515</v>
      </c>
      <c r="B24" s="113" t="s">
        <v>103</v>
      </c>
      <c r="C24" s="120"/>
      <c r="D24" s="121"/>
      <c r="E24" s="77"/>
    </row>
    <row r="25" spans="1:5" ht="18.75">
      <c r="A25" s="83" t="s">
        <v>516</v>
      </c>
      <c r="B25" s="113" t="s">
        <v>103</v>
      </c>
      <c r="C25" s="120"/>
      <c r="D25" s="121"/>
      <c r="E25" s="77"/>
    </row>
    <row r="26" spans="1:5" ht="18.75">
      <c r="A26" s="83" t="s">
        <v>517</v>
      </c>
      <c r="B26" s="113" t="s">
        <v>103</v>
      </c>
      <c r="C26" s="120"/>
      <c r="D26" s="121"/>
      <c r="E26" s="77"/>
    </row>
    <row r="27" spans="1:5" ht="37.5">
      <c r="A27" s="84" t="s">
        <v>343</v>
      </c>
      <c r="B27" s="114" t="s">
        <v>103</v>
      </c>
      <c r="C27" s="122">
        <f>SUM(C17:C26)</f>
        <v>0</v>
      </c>
      <c r="D27" s="122">
        <f>SUM(D17:D26)</f>
        <v>0</v>
      </c>
      <c r="E27" s="77"/>
    </row>
    <row r="28" spans="1:5" ht="18.75">
      <c r="A28" s="83" t="s">
        <v>508</v>
      </c>
      <c r="B28" s="113" t="s">
        <v>104</v>
      </c>
      <c r="C28" s="120"/>
      <c r="D28" s="121"/>
      <c r="E28" s="77"/>
    </row>
    <row r="29" spans="1:5" ht="18.75">
      <c r="A29" s="83" t="s">
        <v>509</v>
      </c>
      <c r="B29" s="113" t="s">
        <v>104</v>
      </c>
      <c r="C29" s="120"/>
      <c r="D29" s="121"/>
      <c r="E29" s="77"/>
    </row>
    <row r="30" spans="1:5" ht="37.5">
      <c r="A30" s="83" t="s">
        <v>510</v>
      </c>
      <c r="B30" s="113" t="s">
        <v>104</v>
      </c>
      <c r="C30" s="120"/>
      <c r="D30" s="121"/>
      <c r="E30" s="77"/>
    </row>
    <row r="31" spans="1:5" ht="18.75">
      <c r="A31" s="83" t="s">
        <v>511</v>
      </c>
      <c r="B31" s="113" t="s">
        <v>104</v>
      </c>
      <c r="C31" s="120"/>
      <c r="D31" s="121"/>
      <c r="E31" s="77"/>
    </row>
    <row r="32" spans="1:5" ht="18.75">
      <c r="A32" s="83" t="s">
        <v>512</v>
      </c>
      <c r="B32" s="113" t="s">
        <v>104</v>
      </c>
      <c r="C32" s="120"/>
      <c r="D32" s="121"/>
      <c r="E32" s="77"/>
    </row>
    <row r="33" spans="1:5" ht="18.75">
      <c r="A33" s="83" t="s">
        <v>513</v>
      </c>
      <c r="B33" s="113" t="s">
        <v>104</v>
      </c>
      <c r="C33" s="120"/>
      <c r="D33" s="121"/>
      <c r="E33" s="77"/>
    </row>
    <row r="34" spans="1:5" ht="18.75">
      <c r="A34" s="83" t="s">
        <v>514</v>
      </c>
      <c r="B34" s="113" t="s">
        <v>104</v>
      </c>
      <c r="C34" s="120"/>
      <c r="D34" s="121"/>
      <c r="E34" s="77"/>
    </row>
    <row r="35" spans="1:5" ht="18.75">
      <c r="A35" s="83" t="s">
        <v>515</v>
      </c>
      <c r="B35" s="113" t="s">
        <v>104</v>
      </c>
      <c r="C35" s="120">
        <v>103756992</v>
      </c>
      <c r="D35" s="121"/>
      <c r="E35" s="77"/>
    </row>
    <row r="36" spans="1:5" ht="18.75">
      <c r="A36" s="83" t="s">
        <v>516</v>
      </c>
      <c r="B36" s="113" t="s">
        <v>104</v>
      </c>
      <c r="C36" s="120"/>
      <c r="D36" s="121"/>
      <c r="E36" s="77"/>
    </row>
    <row r="37" spans="1:5" ht="18.75">
      <c r="A37" s="83" t="s">
        <v>517</v>
      </c>
      <c r="B37" s="113" t="s">
        <v>104</v>
      </c>
      <c r="C37" s="120"/>
      <c r="D37" s="121"/>
      <c r="E37" s="77"/>
    </row>
    <row r="38" spans="1:5" ht="18.75">
      <c r="A38" s="84" t="s">
        <v>344</v>
      </c>
      <c r="B38" s="114" t="s">
        <v>104</v>
      </c>
      <c r="C38" s="122">
        <f>SUM(C28:C37)</f>
        <v>103756992</v>
      </c>
      <c r="D38" s="122">
        <f>SUM(D28:D37)</f>
        <v>0</v>
      </c>
      <c r="E38" s="77"/>
    </row>
    <row r="39" spans="1:5" ht="18.75">
      <c r="A39" s="83" t="s">
        <v>518</v>
      </c>
      <c r="B39" s="115" t="s">
        <v>106</v>
      </c>
      <c r="C39" s="123"/>
      <c r="D39" s="121"/>
      <c r="E39" s="77"/>
    </row>
    <row r="40" spans="1:5" ht="18.75">
      <c r="A40" s="83" t="s">
        <v>519</v>
      </c>
      <c r="B40" s="115" t="s">
        <v>106</v>
      </c>
      <c r="C40" s="123"/>
      <c r="D40" s="121"/>
      <c r="E40" s="77"/>
    </row>
    <row r="41" spans="1:5" ht="18.75">
      <c r="A41" s="83" t="s">
        <v>520</v>
      </c>
      <c r="B41" s="115" t="s">
        <v>106</v>
      </c>
      <c r="C41" s="123"/>
      <c r="D41" s="121"/>
      <c r="E41" s="77"/>
    </row>
    <row r="42" spans="1:5" ht="18.75">
      <c r="A42" s="85" t="s">
        <v>521</v>
      </c>
      <c r="B42" s="115" t="s">
        <v>106</v>
      </c>
      <c r="C42" s="123"/>
      <c r="D42" s="121"/>
      <c r="E42" s="77"/>
    </row>
    <row r="43" spans="1:5" ht="18.75">
      <c r="A43" s="85" t="s">
        <v>522</v>
      </c>
      <c r="B43" s="115" t="s">
        <v>106</v>
      </c>
      <c r="C43" s="123"/>
      <c r="D43" s="121"/>
      <c r="E43" s="77"/>
    </row>
    <row r="44" spans="1:5" ht="18.75">
      <c r="A44" s="85" t="s">
        <v>523</v>
      </c>
      <c r="B44" s="115" t="s">
        <v>106</v>
      </c>
      <c r="C44" s="123"/>
      <c r="D44" s="121"/>
      <c r="E44" s="77"/>
    </row>
    <row r="45" spans="1:5" ht="18.75">
      <c r="A45" s="83" t="s">
        <v>524</v>
      </c>
      <c r="B45" s="115" t="s">
        <v>106</v>
      </c>
      <c r="C45" s="123"/>
      <c r="D45" s="121"/>
      <c r="E45" s="77"/>
    </row>
    <row r="46" spans="1:5" ht="18.75">
      <c r="A46" s="83" t="s">
        <v>525</v>
      </c>
      <c r="B46" s="115" t="s">
        <v>106</v>
      </c>
      <c r="C46" s="123"/>
      <c r="D46" s="121"/>
      <c r="E46" s="77"/>
    </row>
    <row r="47" spans="1:5" ht="18.75">
      <c r="A47" s="83" t="s">
        <v>526</v>
      </c>
      <c r="B47" s="115" t="s">
        <v>106</v>
      </c>
      <c r="C47" s="123"/>
      <c r="D47" s="121"/>
      <c r="E47" s="77"/>
    </row>
    <row r="48" spans="1:5" ht="18.75">
      <c r="A48" s="83" t="s">
        <v>527</v>
      </c>
      <c r="B48" s="115" t="s">
        <v>106</v>
      </c>
      <c r="C48" s="123"/>
      <c r="D48" s="121"/>
      <c r="E48" s="77"/>
    </row>
    <row r="49" spans="1:5" ht="37.5">
      <c r="A49" s="84" t="s">
        <v>345</v>
      </c>
      <c r="B49" s="114" t="s">
        <v>106</v>
      </c>
      <c r="C49" s="122">
        <f>SUM(C39:C48)</f>
        <v>0</v>
      </c>
      <c r="D49" s="122">
        <f>SUM(D39:D48)</f>
        <v>0</v>
      </c>
      <c r="E49" s="77"/>
    </row>
    <row r="50" spans="1:5" ht="18.75">
      <c r="A50" s="83" t="s">
        <v>518</v>
      </c>
      <c r="B50" s="115" t="s">
        <v>111</v>
      </c>
      <c r="C50" s="123">
        <v>1200000</v>
      </c>
      <c r="D50" s="121"/>
      <c r="E50" s="77"/>
    </row>
    <row r="51" spans="1:5" ht="18.75">
      <c r="A51" s="83" t="s">
        <v>519</v>
      </c>
      <c r="B51" s="115" t="s">
        <v>111</v>
      </c>
      <c r="C51" s="123">
        <v>4500000</v>
      </c>
      <c r="D51" s="121"/>
      <c r="E51" s="77"/>
    </row>
    <row r="52" spans="1:5" ht="18.75">
      <c r="A52" s="83" t="s">
        <v>615</v>
      </c>
      <c r="B52" s="115" t="s">
        <v>111</v>
      </c>
      <c r="C52" s="123">
        <v>1500000</v>
      </c>
      <c r="D52" s="121"/>
      <c r="E52" s="77"/>
    </row>
    <row r="53" spans="1:5" ht="18.75">
      <c r="A53" s="85" t="s">
        <v>521</v>
      </c>
      <c r="B53" s="115" t="s">
        <v>111</v>
      </c>
      <c r="C53" s="123"/>
      <c r="D53" s="121"/>
      <c r="E53" s="77"/>
    </row>
    <row r="54" spans="1:5" ht="18.75">
      <c r="A54" s="85" t="s">
        <v>522</v>
      </c>
      <c r="B54" s="115" t="s">
        <v>111</v>
      </c>
      <c r="C54" s="123"/>
      <c r="D54" s="121"/>
      <c r="E54" s="77"/>
    </row>
    <row r="55" spans="1:5" ht="18.75">
      <c r="A55" s="85" t="s">
        <v>523</v>
      </c>
      <c r="B55" s="115" t="s">
        <v>111</v>
      </c>
      <c r="C55" s="123">
        <v>11971600</v>
      </c>
      <c r="D55" s="121"/>
      <c r="E55" s="77"/>
    </row>
    <row r="56" spans="1:5" ht="18.75">
      <c r="A56" s="83" t="s">
        <v>524</v>
      </c>
      <c r="B56" s="115" t="s">
        <v>111</v>
      </c>
      <c r="C56" s="123">
        <v>1400000</v>
      </c>
      <c r="D56" s="121"/>
      <c r="E56" s="77"/>
    </row>
    <row r="57" spans="1:5" ht="18.75">
      <c r="A57" s="83" t="s">
        <v>528</v>
      </c>
      <c r="B57" s="115" t="s">
        <v>111</v>
      </c>
      <c r="C57" s="123"/>
      <c r="D57" s="121"/>
      <c r="E57" s="77"/>
    </row>
    <row r="58" spans="1:5" ht="18.75">
      <c r="A58" s="83" t="s">
        <v>526</v>
      </c>
      <c r="B58" s="115" t="s">
        <v>111</v>
      </c>
      <c r="C58" s="123"/>
      <c r="D58" s="121"/>
      <c r="E58" s="77"/>
    </row>
    <row r="59" spans="1:5" ht="18.75">
      <c r="A59" s="83" t="s">
        <v>527</v>
      </c>
      <c r="B59" s="115" t="s">
        <v>111</v>
      </c>
      <c r="C59" s="123"/>
      <c r="D59" s="121"/>
      <c r="E59" s="77"/>
    </row>
    <row r="60" spans="1:5" ht="18.75">
      <c r="A60" s="86" t="s">
        <v>346</v>
      </c>
      <c r="B60" s="114" t="s">
        <v>111</v>
      </c>
      <c r="C60" s="122">
        <f>SUM(C50:C59)</f>
        <v>20571600</v>
      </c>
      <c r="D60" s="122">
        <f>SUM(D50:D59)</f>
        <v>0</v>
      </c>
      <c r="E60" s="77"/>
    </row>
    <row r="61" spans="1:5" ht="18.75">
      <c r="A61" s="83" t="s">
        <v>508</v>
      </c>
      <c r="B61" s="113" t="s">
        <v>139</v>
      </c>
      <c r="C61" s="120"/>
      <c r="D61" s="121"/>
      <c r="E61" s="77"/>
    </row>
    <row r="62" spans="1:5" ht="18.75">
      <c r="A62" s="83" t="s">
        <v>509</v>
      </c>
      <c r="B62" s="113" t="s">
        <v>139</v>
      </c>
      <c r="C62" s="120"/>
      <c r="D62" s="121"/>
      <c r="E62" s="77"/>
    </row>
    <row r="63" spans="1:5" ht="37.5">
      <c r="A63" s="83" t="s">
        <v>510</v>
      </c>
      <c r="B63" s="113" t="s">
        <v>139</v>
      </c>
      <c r="C63" s="120"/>
      <c r="D63" s="121"/>
      <c r="E63" s="77"/>
    </row>
    <row r="64" spans="1:5" ht="18.75">
      <c r="A64" s="83" t="s">
        <v>511</v>
      </c>
      <c r="B64" s="113" t="s">
        <v>139</v>
      </c>
      <c r="C64" s="120"/>
      <c r="D64" s="121"/>
      <c r="E64" s="77"/>
    </row>
    <row r="65" spans="1:5" ht="18.75">
      <c r="A65" s="83" t="s">
        <v>512</v>
      </c>
      <c r="B65" s="113" t="s">
        <v>139</v>
      </c>
      <c r="C65" s="120"/>
      <c r="D65" s="121"/>
      <c r="E65" s="77"/>
    </row>
    <row r="66" spans="1:5" ht="18.75">
      <c r="A66" s="83" t="s">
        <v>513</v>
      </c>
      <c r="B66" s="113" t="s">
        <v>139</v>
      </c>
      <c r="C66" s="120"/>
      <c r="D66" s="121"/>
      <c r="E66" s="77"/>
    </row>
    <row r="67" spans="1:5" ht="18.75">
      <c r="A67" s="83" t="s">
        <v>514</v>
      </c>
      <c r="B67" s="113" t="s">
        <v>139</v>
      </c>
      <c r="C67" s="120"/>
      <c r="D67" s="121"/>
      <c r="E67" s="77"/>
    </row>
    <row r="68" spans="1:5" ht="18.75">
      <c r="A68" s="83" t="s">
        <v>515</v>
      </c>
      <c r="B68" s="113" t="s">
        <v>139</v>
      </c>
      <c r="C68" s="120"/>
      <c r="D68" s="121"/>
      <c r="E68" s="77"/>
    </row>
    <row r="69" spans="1:5" ht="18.75">
      <c r="A69" s="83" t="s">
        <v>516</v>
      </c>
      <c r="B69" s="113" t="s">
        <v>139</v>
      </c>
      <c r="C69" s="120"/>
      <c r="D69" s="121"/>
      <c r="E69" s="77"/>
    </row>
    <row r="70" spans="1:5" ht="18.75">
      <c r="A70" s="83" t="s">
        <v>517</v>
      </c>
      <c r="B70" s="113" t="s">
        <v>139</v>
      </c>
      <c r="C70" s="120"/>
      <c r="D70" s="121"/>
      <c r="E70" s="77"/>
    </row>
    <row r="71" spans="1:5" ht="37.5">
      <c r="A71" s="84" t="s">
        <v>355</v>
      </c>
      <c r="B71" s="114" t="s">
        <v>139</v>
      </c>
      <c r="C71" s="122">
        <f>SUM(C61:C70)</f>
        <v>0</v>
      </c>
      <c r="D71" s="122">
        <f>SUM(D61:D70)</f>
        <v>0</v>
      </c>
      <c r="E71" s="77"/>
    </row>
    <row r="72" spans="1:5" ht="18.75">
      <c r="A72" s="83" t="s">
        <v>508</v>
      </c>
      <c r="B72" s="113" t="s">
        <v>140</v>
      </c>
      <c r="C72" s="120"/>
      <c r="D72" s="121"/>
      <c r="E72" s="77"/>
    </row>
    <row r="73" spans="1:5" ht="18.75">
      <c r="A73" s="83" t="s">
        <v>509</v>
      </c>
      <c r="B73" s="113" t="s">
        <v>140</v>
      </c>
      <c r="C73" s="120"/>
      <c r="D73" s="121"/>
      <c r="E73" s="77"/>
    </row>
    <row r="74" spans="1:5" ht="37.5">
      <c r="A74" s="83" t="s">
        <v>510</v>
      </c>
      <c r="B74" s="113" t="s">
        <v>140</v>
      </c>
      <c r="C74" s="120"/>
      <c r="D74" s="121"/>
      <c r="E74" s="77"/>
    </row>
    <row r="75" spans="1:5" ht="18.75">
      <c r="A75" s="83" t="s">
        <v>511</v>
      </c>
      <c r="B75" s="113" t="s">
        <v>140</v>
      </c>
      <c r="C75" s="120"/>
      <c r="D75" s="121"/>
      <c r="E75" s="77"/>
    </row>
    <row r="76" spans="1:5" ht="18.75">
      <c r="A76" s="83" t="s">
        <v>512</v>
      </c>
      <c r="B76" s="113" t="s">
        <v>140</v>
      </c>
      <c r="C76" s="120"/>
      <c r="D76" s="121"/>
      <c r="E76" s="77"/>
    </row>
    <row r="77" spans="1:5" ht="18.75">
      <c r="A77" s="83" t="s">
        <v>513</v>
      </c>
      <c r="B77" s="113" t="s">
        <v>140</v>
      </c>
      <c r="C77" s="120"/>
      <c r="D77" s="121"/>
      <c r="E77" s="77"/>
    </row>
    <row r="78" spans="1:5" ht="18.75">
      <c r="A78" s="83" t="s">
        <v>514</v>
      </c>
      <c r="B78" s="113" t="s">
        <v>140</v>
      </c>
      <c r="C78" s="120"/>
      <c r="D78" s="121"/>
      <c r="E78" s="77"/>
    </row>
    <row r="79" spans="1:5" ht="18.75">
      <c r="A79" s="83" t="s">
        <v>515</v>
      </c>
      <c r="B79" s="113" t="s">
        <v>140</v>
      </c>
      <c r="C79" s="120"/>
      <c r="D79" s="121"/>
      <c r="E79" s="77"/>
    </row>
    <row r="80" spans="1:5" ht="18.75">
      <c r="A80" s="83" t="s">
        <v>516</v>
      </c>
      <c r="B80" s="113" t="s">
        <v>140</v>
      </c>
      <c r="C80" s="120"/>
      <c r="D80" s="121"/>
      <c r="E80" s="77"/>
    </row>
    <row r="81" spans="1:5" ht="18.75">
      <c r="A81" s="83" t="s">
        <v>517</v>
      </c>
      <c r="B81" s="113" t="s">
        <v>140</v>
      </c>
      <c r="C81" s="120"/>
      <c r="D81" s="121"/>
      <c r="E81" s="77"/>
    </row>
    <row r="82" spans="1:5" ht="37.5">
      <c r="A82" s="84" t="s">
        <v>354</v>
      </c>
      <c r="B82" s="114" t="s">
        <v>140</v>
      </c>
      <c r="C82" s="122">
        <f>SUM(C72:C81)</f>
        <v>0</v>
      </c>
      <c r="D82" s="122">
        <f>SUM(D72:D81)</f>
        <v>0</v>
      </c>
      <c r="E82" s="77"/>
    </row>
    <row r="83" spans="1:5" ht="18.75">
      <c r="A83" s="83" t="s">
        <v>508</v>
      </c>
      <c r="B83" s="113" t="s">
        <v>141</v>
      </c>
      <c r="C83" s="120"/>
      <c r="D83" s="121"/>
      <c r="E83" s="77"/>
    </row>
    <row r="84" spans="1:5" ht="18.75">
      <c r="A84" s="83" t="s">
        <v>509</v>
      </c>
      <c r="B84" s="113" t="s">
        <v>141</v>
      </c>
      <c r="C84" s="120"/>
      <c r="D84" s="121"/>
      <c r="E84" s="77"/>
    </row>
    <row r="85" spans="1:5" ht="37.5">
      <c r="A85" s="83" t="s">
        <v>510</v>
      </c>
      <c r="B85" s="113" t="s">
        <v>141</v>
      </c>
      <c r="C85" s="120"/>
      <c r="D85" s="121"/>
      <c r="E85" s="77"/>
    </row>
    <row r="86" spans="1:5" ht="18.75">
      <c r="A86" s="83" t="s">
        <v>511</v>
      </c>
      <c r="B86" s="113" t="s">
        <v>141</v>
      </c>
      <c r="C86" s="120"/>
      <c r="D86" s="121"/>
      <c r="E86" s="77"/>
    </row>
    <row r="87" spans="1:5" ht="18.75">
      <c r="A87" s="83" t="s">
        <v>512</v>
      </c>
      <c r="B87" s="113" t="s">
        <v>141</v>
      </c>
      <c r="C87" s="120"/>
      <c r="D87" s="121"/>
      <c r="E87" s="77"/>
    </row>
    <row r="88" spans="1:5" ht="18.75">
      <c r="A88" s="83" t="s">
        <v>513</v>
      </c>
      <c r="B88" s="113" t="s">
        <v>141</v>
      </c>
      <c r="C88" s="120"/>
      <c r="D88" s="121"/>
      <c r="E88" s="77"/>
    </row>
    <row r="89" spans="1:5" ht="18.75">
      <c r="A89" s="83" t="s">
        <v>514</v>
      </c>
      <c r="B89" s="113" t="s">
        <v>141</v>
      </c>
      <c r="C89" s="120"/>
      <c r="D89" s="121"/>
      <c r="E89" s="77"/>
    </row>
    <row r="90" spans="1:5" ht="18.75">
      <c r="A90" s="83" t="s">
        <v>515</v>
      </c>
      <c r="B90" s="113" t="s">
        <v>141</v>
      </c>
      <c r="C90" s="120"/>
      <c r="D90" s="121"/>
      <c r="E90" s="77"/>
    </row>
    <row r="91" spans="1:5" ht="18.75">
      <c r="A91" s="83" t="s">
        <v>516</v>
      </c>
      <c r="B91" s="113" t="s">
        <v>141</v>
      </c>
      <c r="C91" s="120"/>
      <c r="D91" s="121"/>
      <c r="E91" s="77"/>
    </row>
    <row r="92" spans="1:5" ht="18.75">
      <c r="A92" s="83" t="s">
        <v>517</v>
      </c>
      <c r="B92" s="113" t="s">
        <v>141</v>
      </c>
      <c r="C92" s="120"/>
      <c r="D92" s="121"/>
      <c r="E92" s="77"/>
    </row>
    <row r="93" spans="1:5" ht="18.75">
      <c r="A93" s="84" t="s">
        <v>353</v>
      </c>
      <c r="B93" s="114" t="s">
        <v>141</v>
      </c>
      <c r="C93" s="122">
        <f>SUM(C83:C92)</f>
        <v>0</v>
      </c>
      <c r="D93" s="122">
        <f>SUM(D83:D92)</f>
        <v>0</v>
      </c>
      <c r="E93" s="77"/>
    </row>
    <row r="94" spans="1:5" ht="18.75">
      <c r="A94" s="83" t="s">
        <v>518</v>
      </c>
      <c r="B94" s="115" t="s">
        <v>143</v>
      </c>
      <c r="C94" s="123"/>
      <c r="D94" s="121"/>
      <c r="E94" s="77"/>
    </row>
    <row r="95" spans="1:5" ht="18.75">
      <c r="A95" s="83" t="s">
        <v>519</v>
      </c>
      <c r="B95" s="113" t="s">
        <v>143</v>
      </c>
      <c r="C95" s="120"/>
      <c r="D95" s="121"/>
      <c r="E95" s="77"/>
    </row>
    <row r="96" spans="1:5" ht="18.75">
      <c r="A96" s="83" t="s">
        <v>520</v>
      </c>
      <c r="B96" s="115" t="s">
        <v>143</v>
      </c>
      <c r="C96" s="123"/>
      <c r="D96" s="121"/>
      <c r="E96" s="77"/>
    </row>
    <row r="97" spans="1:5" ht="18.75">
      <c r="A97" s="85" t="s">
        <v>521</v>
      </c>
      <c r="B97" s="113" t="s">
        <v>143</v>
      </c>
      <c r="C97" s="120"/>
      <c r="D97" s="121"/>
      <c r="E97" s="77"/>
    </row>
    <row r="98" spans="1:5" ht="18.75">
      <c r="A98" s="85" t="s">
        <v>522</v>
      </c>
      <c r="B98" s="115" t="s">
        <v>143</v>
      </c>
      <c r="C98" s="123"/>
      <c r="D98" s="121"/>
      <c r="E98" s="77"/>
    </row>
    <row r="99" spans="1:5" ht="18.75">
      <c r="A99" s="85" t="s">
        <v>523</v>
      </c>
      <c r="B99" s="113" t="s">
        <v>143</v>
      </c>
      <c r="C99" s="120"/>
      <c r="D99" s="121"/>
      <c r="E99" s="77"/>
    </row>
    <row r="100" spans="1:5" ht="18.75">
      <c r="A100" s="83" t="s">
        <v>524</v>
      </c>
      <c r="B100" s="115" t="s">
        <v>143</v>
      </c>
      <c r="C100" s="123"/>
      <c r="D100" s="121"/>
      <c r="E100" s="77"/>
    </row>
    <row r="101" spans="1:5" ht="18.75">
      <c r="A101" s="83" t="s">
        <v>528</v>
      </c>
      <c r="B101" s="113" t="s">
        <v>143</v>
      </c>
      <c r="C101" s="120"/>
      <c r="D101" s="121"/>
      <c r="E101" s="77"/>
    </row>
    <row r="102" spans="1:5" ht="18.75">
      <c r="A102" s="83" t="s">
        <v>526</v>
      </c>
      <c r="B102" s="115" t="s">
        <v>143</v>
      </c>
      <c r="C102" s="123"/>
      <c r="D102" s="121"/>
      <c r="E102" s="77"/>
    </row>
    <row r="103" spans="1:5" ht="18.75">
      <c r="A103" s="83" t="s">
        <v>527</v>
      </c>
      <c r="B103" s="113" t="s">
        <v>143</v>
      </c>
      <c r="C103" s="120"/>
      <c r="D103" s="121"/>
      <c r="E103" s="77"/>
    </row>
    <row r="104" spans="1:5" ht="37.5">
      <c r="A104" s="84" t="s">
        <v>352</v>
      </c>
      <c r="B104" s="114" t="s">
        <v>143</v>
      </c>
      <c r="C104" s="122">
        <f>SUM(C94:C103)</f>
        <v>0</v>
      </c>
      <c r="D104" s="122">
        <f>SUM(D94:D103)</f>
        <v>0</v>
      </c>
      <c r="E104" s="77"/>
    </row>
    <row r="105" spans="1:5" ht="18.75">
      <c r="A105" s="83" t="s">
        <v>518</v>
      </c>
      <c r="B105" s="115" t="s">
        <v>146</v>
      </c>
      <c r="C105" s="123"/>
      <c r="D105" s="121"/>
      <c r="E105" s="77"/>
    </row>
    <row r="106" spans="1:5" ht="18.75">
      <c r="A106" s="83" t="s">
        <v>519</v>
      </c>
      <c r="B106" s="115" t="s">
        <v>146</v>
      </c>
      <c r="C106" s="123"/>
      <c r="D106" s="121"/>
      <c r="E106" s="77"/>
    </row>
    <row r="107" spans="1:5" ht="18.75">
      <c r="A107" s="83" t="s">
        <v>520</v>
      </c>
      <c r="B107" s="115" t="s">
        <v>146</v>
      </c>
      <c r="C107" s="123"/>
      <c r="D107" s="121"/>
      <c r="E107" s="77"/>
    </row>
    <row r="108" spans="1:5" ht="18.75">
      <c r="A108" s="85" t="s">
        <v>521</v>
      </c>
      <c r="B108" s="115" t="s">
        <v>146</v>
      </c>
      <c r="C108" s="123"/>
      <c r="D108" s="121"/>
      <c r="E108" s="77"/>
    </row>
    <row r="109" spans="1:5" ht="18.75">
      <c r="A109" s="85" t="s">
        <v>522</v>
      </c>
      <c r="B109" s="115" t="s">
        <v>146</v>
      </c>
      <c r="C109" s="123"/>
      <c r="D109" s="121"/>
      <c r="E109" s="77"/>
    </row>
    <row r="110" spans="1:5" ht="18.75">
      <c r="A110" s="85" t="s">
        <v>523</v>
      </c>
      <c r="B110" s="115" t="s">
        <v>146</v>
      </c>
      <c r="C110" s="123"/>
      <c r="D110" s="121"/>
      <c r="E110" s="77"/>
    </row>
    <row r="111" spans="1:5" ht="18.75">
      <c r="A111" s="83" t="s">
        <v>524</v>
      </c>
      <c r="B111" s="115" t="s">
        <v>146</v>
      </c>
      <c r="C111" s="123"/>
      <c r="D111" s="121"/>
      <c r="E111" s="77"/>
    </row>
    <row r="112" spans="1:5" ht="18.75">
      <c r="A112" s="83" t="s">
        <v>528</v>
      </c>
      <c r="B112" s="115" t="s">
        <v>146</v>
      </c>
      <c r="C112" s="123"/>
      <c r="D112" s="121"/>
      <c r="E112" s="77"/>
    </row>
    <row r="113" spans="1:5" ht="18.75">
      <c r="A113" s="83" t="s">
        <v>526</v>
      </c>
      <c r="B113" s="115" t="s">
        <v>146</v>
      </c>
      <c r="C113" s="123"/>
      <c r="D113" s="121"/>
      <c r="E113" s="77"/>
    </row>
    <row r="114" spans="1:5" ht="18.75">
      <c r="A114" s="83" t="s">
        <v>527</v>
      </c>
      <c r="B114" s="115" t="s">
        <v>146</v>
      </c>
      <c r="C114" s="123"/>
      <c r="D114" s="121"/>
      <c r="E114" s="77"/>
    </row>
    <row r="115" spans="1:5" ht="18.75">
      <c r="A115" s="86" t="s">
        <v>386</v>
      </c>
      <c r="B115" s="114" t="s">
        <v>146</v>
      </c>
      <c r="C115" s="122">
        <f>SUM(C105:C114)</f>
        <v>0</v>
      </c>
      <c r="D115" s="122">
        <f>SUM(D105:D114)</f>
        <v>0</v>
      </c>
      <c r="E115" s="77"/>
    </row>
    <row r="116" spans="1:5" ht="15">
      <c r="A116" s="77"/>
      <c r="B116" s="77"/>
      <c r="C116" s="109"/>
      <c r="D116" s="77"/>
      <c r="E116" s="77"/>
    </row>
    <row r="117" spans="1:5" ht="15">
      <c r="A117" s="77"/>
      <c r="B117" s="77"/>
      <c r="C117" s="109"/>
      <c r="D117" s="77"/>
      <c r="E117" s="77"/>
    </row>
    <row r="118" spans="1:5" ht="15">
      <c r="A118" s="77"/>
      <c r="B118" s="77"/>
      <c r="C118" s="109"/>
      <c r="D118" s="77"/>
      <c r="E118" s="77"/>
    </row>
  </sheetData>
  <sheetProtection/>
  <mergeCells count="2">
    <mergeCell ref="A1:D1"/>
    <mergeCell ref="A2:D2"/>
  </mergeCells>
  <printOptions/>
  <pageMargins left="0.11811023622047245" right="0.11811023622047245" top="0.371875" bottom="0.35433070866141736" header="0.21875" footer="0.31496062992125984"/>
  <pageSetup horizontalDpi="600" verticalDpi="600" orientation="portrait" paperSize="9" scale="70" r:id="rId1"/>
  <headerFooter>
    <oddHeader>&amp;R/2016. (  ) önkormányzati redelet 7.1  melléklete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5"/>
  <sheetViews>
    <sheetView workbookViewId="0" topLeftCell="A22">
      <selection activeCell="A7" sqref="A7"/>
    </sheetView>
  </sheetViews>
  <sheetFormatPr defaultColWidth="9.140625" defaultRowHeight="15"/>
  <cols>
    <col min="1" max="1" width="82.8515625" style="0" customWidth="1"/>
    <col min="2" max="2" width="14.7109375" style="0" customWidth="1"/>
    <col min="3" max="3" width="23.140625" style="0" customWidth="1"/>
    <col min="4" max="4" width="21.57421875" style="0" customWidth="1"/>
  </cols>
  <sheetData>
    <row r="1" spans="1:4" ht="27" customHeight="1">
      <c r="A1" s="134" t="s">
        <v>573</v>
      </c>
      <c r="B1" s="136"/>
      <c r="C1" s="136"/>
      <c r="D1" s="136"/>
    </row>
    <row r="2" spans="1:4" ht="25.5" customHeight="1">
      <c r="A2" s="135" t="s">
        <v>592</v>
      </c>
      <c r="B2" s="136"/>
      <c r="C2" s="136"/>
      <c r="D2" s="136"/>
    </row>
    <row r="3" spans="1:4" ht="15.75" customHeight="1">
      <c r="A3" s="62"/>
      <c r="B3" s="63"/>
      <c r="C3" s="88"/>
      <c r="D3" s="63"/>
    </row>
    <row r="4" ht="21" customHeight="1">
      <c r="A4" s="4" t="s">
        <v>566</v>
      </c>
    </row>
    <row r="5" spans="1:4" ht="15">
      <c r="A5" s="43" t="s">
        <v>562</v>
      </c>
      <c r="B5" s="3" t="s">
        <v>12</v>
      </c>
      <c r="C5" s="3" t="s">
        <v>5</v>
      </c>
      <c r="D5" s="89" t="s">
        <v>570</v>
      </c>
    </row>
    <row r="6" spans="1:4" ht="15">
      <c r="A6" s="13" t="s">
        <v>529</v>
      </c>
      <c r="B6" s="6" t="s">
        <v>200</v>
      </c>
      <c r="C6" s="6"/>
      <c r="D6" s="27"/>
    </row>
    <row r="7" spans="1:4" ht="15">
      <c r="A7" s="13" t="s">
        <v>538</v>
      </c>
      <c r="B7" s="6" t="s">
        <v>200</v>
      </c>
      <c r="C7" s="6"/>
      <c r="D7" s="27"/>
    </row>
    <row r="8" spans="1:4" ht="30">
      <c r="A8" s="13" t="s">
        <v>539</v>
      </c>
      <c r="B8" s="6" t="s">
        <v>200</v>
      </c>
      <c r="C8" s="6"/>
      <c r="D8" s="27"/>
    </row>
    <row r="9" spans="1:4" ht="15">
      <c r="A9" s="13" t="s">
        <v>537</v>
      </c>
      <c r="B9" s="6" t="s">
        <v>200</v>
      </c>
      <c r="C9" s="6"/>
      <c r="D9" s="27"/>
    </row>
    <row r="10" spans="1:4" ht="15">
      <c r="A10" s="13" t="s">
        <v>536</v>
      </c>
      <c r="B10" s="6" t="s">
        <v>200</v>
      </c>
      <c r="C10" s="6"/>
      <c r="D10" s="27"/>
    </row>
    <row r="11" spans="1:4" ht="15">
      <c r="A11" s="13" t="s">
        <v>535</v>
      </c>
      <c r="B11" s="6" t="s">
        <v>200</v>
      </c>
      <c r="C11" s="6"/>
      <c r="D11" s="27"/>
    </row>
    <row r="12" spans="1:4" ht="15">
      <c r="A12" s="13" t="s">
        <v>530</v>
      </c>
      <c r="B12" s="6" t="s">
        <v>200</v>
      </c>
      <c r="C12" s="6"/>
      <c r="D12" s="27"/>
    </row>
    <row r="13" spans="1:4" ht="15">
      <c r="A13" s="13" t="s">
        <v>531</v>
      </c>
      <c r="B13" s="6" t="s">
        <v>200</v>
      </c>
      <c r="C13" s="6"/>
      <c r="D13" s="27"/>
    </row>
    <row r="14" spans="1:4" ht="15">
      <c r="A14" s="13" t="s">
        <v>532</v>
      </c>
      <c r="B14" s="6" t="s">
        <v>200</v>
      </c>
      <c r="C14" s="6"/>
      <c r="D14" s="27"/>
    </row>
    <row r="15" spans="1:4" ht="15">
      <c r="A15" s="13" t="s">
        <v>533</v>
      </c>
      <c r="B15" s="6" t="s">
        <v>200</v>
      </c>
      <c r="C15" s="6"/>
      <c r="D15" s="27"/>
    </row>
    <row r="16" spans="1:4" ht="25.5">
      <c r="A16" s="7" t="s">
        <v>396</v>
      </c>
      <c r="B16" s="8" t="s">
        <v>200</v>
      </c>
      <c r="C16" s="8">
        <f>SUM(C6:C15)</f>
        <v>0</v>
      </c>
      <c r="D16" s="8">
        <f>SUM(D6:D15)</f>
        <v>0</v>
      </c>
    </row>
    <row r="17" spans="1:4" ht="15">
      <c r="A17" s="13" t="s">
        <v>529</v>
      </c>
      <c r="B17" s="6" t="s">
        <v>201</v>
      </c>
      <c r="C17" s="6"/>
      <c r="D17" s="27"/>
    </row>
    <row r="18" spans="1:4" ht="15">
      <c r="A18" s="13" t="s">
        <v>538</v>
      </c>
      <c r="B18" s="6" t="s">
        <v>201</v>
      </c>
      <c r="C18" s="6"/>
      <c r="D18" s="27"/>
    </row>
    <row r="19" spans="1:4" ht="30">
      <c r="A19" s="13" t="s">
        <v>539</v>
      </c>
      <c r="B19" s="6" t="s">
        <v>201</v>
      </c>
      <c r="C19" s="6"/>
      <c r="D19" s="27"/>
    </row>
    <row r="20" spans="1:4" ht="15">
      <c r="A20" s="13" t="s">
        <v>537</v>
      </c>
      <c r="B20" s="6" t="s">
        <v>201</v>
      </c>
      <c r="C20" s="6"/>
      <c r="D20" s="27"/>
    </row>
    <row r="21" spans="1:4" ht="15">
      <c r="A21" s="13" t="s">
        <v>536</v>
      </c>
      <c r="B21" s="6" t="s">
        <v>201</v>
      </c>
      <c r="C21" s="6"/>
      <c r="D21" s="27"/>
    </row>
    <row r="22" spans="1:4" ht="15">
      <c r="A22" s="13" t="s">
        <v>535</v>
      </c>
      <c r="B22" s="6" t="s">
        <v>201</v>
      </c>
      <c r="C22" s="6"/>
      <c r="D22" s="27"/>
    </row>
    <row r="23" spans="1:4" ht="15">
      <c r="A23" s="13" t="s">
        <v>530</v>
      </c>
      <c r="B23" s="6" t="s">
        <v>201</v>
      </c>
      <c r="C23" s="6"/>
      <c r="D23" s="27"/>
    </row>
    <row r="24" spans="1:4" ht="15">
      <c r="A24" s="13" t="s">
        <v>531</v>
      </c>
      <c r="B24" s="6" t="s">
        <v>201</v>
      </c>
      <c r="C24" s="6"/>
      <c r="D24" s="27"/>
    </row>
    <row r="25" spans="1:4" ht="15">
      <c r="A25" s="13" t="s">
        <v>532</v>
      </c>
      <c r="B25" s="6" t="s">
        <v>201</v>
      </c>
      <c r="C25" s="6"/>
      <c r="D25" s="27"/>
    </row>
    <row r="26" spans="1:4" ht="15">
      <c r="A26" s="13" t="s">
        <v>533</v>
      </c>
      <c r="B26" s="6" t="s">
        <v>201</v>
      </c>
      <c r="C26" s="6"/>
      <c r="D26" s="27"/>
    </row>
    <row r="27" spans="1:4" ht="25.5">
      <c r="A27" s="7" t="s">
        <v>452</v>
      </c>
      <c r="B27" s="8" t="s">
        <v>201</v>
      </c>
      <c r="C27" s="8">
        <f>SUM(C17:C26)</f>
        <v>0</v>
      </c>
      <c r="D27" s="8">
        <f>SUM(D17:D26)</f>
        <v>0</v>
      </c>
    </row>
    <row r="28" spans="1:4" ht="15">
      <c r="A28" s="13" t="s">
        <v>529</v>
      </c>
      <c r="B28" s="6" t="s">
        <v>202</v>
      </c>
      <c r="C28" s="6"/>
      <c r="D28" s="27"/>
    </row>
    <row r="29" spans="1:4" ht="15">
      <c r="A29" s="13" t="s">
        <v>538</v>
      </c>
      <c r="B29" s="6" t="s">
        <v>202</v>
      </c>
      <c r="C29" s="6"/>
      <c r="D29" s="27"/>
    </row>
    <row r="30" spans="1:4" ht="30">
      <c r="A30" s="13" t="s">
        <v>539</v>
      </c>
      <c r="B30" s="6" t="s">
        <v>202</v>
      </c>
      <c r="C30" s="6"/>
      <c r="D30" s="27"/>
    </row>
    <row r="31" spans="1:4" ht="15">
      <c r="A31" s="13" t="s">
        <v>537</v>
      </c>
      <c r="B31" s="6" t="s">
        <v>202</v>
      </c>
      <c r="C31" s="6"/>
      <c r="D31" s="27"/>
    </row>
    <row r="32" spans="1:4" ht="15">
      <c r="A32" s="13" t="s">
        <v>536</v>
      </c>
      <c r="B32" s="6" t="s">
        <v>202</v>
      </c>
      <c r="C32" s="103">
        <v>4323000</v>
      </c>
      <c r="D32" s="27"/>
    </row>
    <row r="33" spans="1:4" ht="15">
      <c r="A33" s="13" t="s">
        <v>535</v>
      </c>
      <c r="B33" s="6" t="s">
        <v>202</v>
      </c>
      <c r="C33" s="103"/>
      <c r="D33" s="27"/>
    </row>
    <row r="34" spans="1:4" ht="15">
      <c r="A34" s="13" t="s">
        <v>530</v>
      </c>
      <c r="B34" s="6" t="s">
        <v>202</v>
      </c>
      <c r="C34" s="103"/>
      <c r="D34" s="27"/>
    </row>
    <row r="35" spans="1:4" ht="15">
      <c r="A35" s="13" t="s">
        <v>531</v>
      </c>
      <c r="B35" s="6" t="s">
        <v>202</v>
      </c>
      <c r="C35" s="103"/>
      <c r="D35" s="27"/>
    </row>
    <row r="36" spans="1:4" ht="15">
      <c r="A36" s="13" t="s">
        <v>532</v>
      </c>
      <c r="B36" s="6" t="s">
        <v>202</v>
      </c>
      <c r="C36" s="103"/>
      <c r="D36" s="27"/>
    </row>
    <row r="37" spans="1:4" ht="15">
      <c r="A37" s="13" t="s">
        <v>533</v>
      </c>
      <c r="B37" s="6" t="s">
        <v>202</v>
      </c>
      <c r="C37" s="103"/>
      <c r="D37" s="27"/>
    </row>
    <row r="38" spans="1:4" ht="15">
      <c r="A38" s="7" t="s">
        <v>451</v>
      </c>
      <c r="B38" s="8" t="s">
        <v>202</v>
      </c>
      <c r="C38" s="104">
        <f>SUM(C28:C37)</f>
        <v>4323000</v>
      </c>
      <c r="D38" s="8">
        <f>SUM(D28:D37)</f>
        <v>0</v>
      </c>
    </row>
    <row r="39" spans="1:4" ht="15">
      <c r="A39" s="13" t="s">
        <v>529</v>
      </c>
      <c r="B39" s="6" t="s">
        <v>208</v>
      </c>
      <c r="C39" s="6"/>
      <c r="D39" s="27"/>
    </row>
    <row r="40" spans="1:4" ht="15">
      <c r="A40" s="13" t="s">
        <v>538</v>
      </c>
      <c r="B40" s="6" t="s">
        <v>208</v>
      </c>
      <c r="C40" s="6"/>
      <c r="D40" s="27"/>
    </row>
    <row r="41" spans="1:4" ht="30">
      <c r="A41" s="13" t="s">
        <v>539</v>
      </c>
      <c r="B41" s="6" t="s">
        <v>208</v>
      </c>
      <c r="C41" s="6"/>
      <c r="D41" s="27"/>
    </row>
    <row r="42" spans="1:4" ht="15">
      <c r="A42" s="13" t="s">
        <v>537</v>
      </c>
      <c r="B42" s="6" t="s">
        <v>208</v>
      </c>
      <c r="C42" s="6"/>
      <c r="D42" s="27"/>
    </row>
    <row r="43" spans="1:4" ht="15">
      <c r="A43" s="13" t="s">
        <v>536</v>
      </c>
      <c r="B43" s="6" t="s">
        <v>208</v>
      </c>
      <c r="C43" s="6"/>
      <c r="D43" s="27"/>
    </row>
    <row r="44" spans="1:4" ht="15">
      <c r="A44" s="13" t="s">
        <v>535</v>
      </c>
      <c r="B44" s="6" t="s">
        <v>208</v>
      </c>
      <c r="C44" s="6"/>
      <c r="D44" s="27"/>
    </row>
    <row r="45" spans="1:4" ht="15">
      <c r="A45" s="13" t="s">
        <v>530</v>
      </c>
      <c r="B45" s="6" t="s">
        <v>208</v>
      </c>
      <c r="C45" s="6"/>
      <c r="D45" s="27"/>
    </row>
    <row r="46" spans="1:4" ht="15">
      <c r="A46" s="13" t="s">
        <v>531</v>
      </c>
      <c r="B46" s="6" t="s">
        <v>208</v>
      </c>
      <c r="C46" s="6"/>
      <c r="D46" s="27"/>
    </row>
    <row r="47" spans="1:4" ht="15">
      <c r="A47" s="13" t="s">
        <v>532</v>
      </c>
      <c r="B47" s="6" t="s">
        <v>208</v>
      </c>
      <c r="C47" s="6"/>
      <c r="D47" s="27"/>
    </row>
    <row r="48" spans="1:4" ht="15">
      <c r="A48" s="13" t="s">
        <v>533</v>
      </c>
      <c r="B48" s="6" t="s">
        <v>208</v>
      </c>
      <c r="C48" s="6"/>
      <c r="D48" s="27"/>
    </row>
    <row r="49" spans="1:4" ht="25.5">
      <c r="A49" s="7" t="s">
        <v>450</v>
      </c>
      <c r="B49" s="8" t="s">
        <v>208</v>
      </c>
      <c r="C49" s="8">
        <f>SUM(C39:C48)</f>
        <v>0</v>
      </c>
      <c r="D49" s="8">
        <f>SUM(D39:D48)</f>
        <v>0</v>
      </c>
    </row>
    <row r="50" spans="1:4" ht="15">
      <c r="A50" s="13" t="s">
        <v>534</v>
      </c>
      <c r="B50" s="6" t="s">
        <v>209</v>
      </c>
      <c r="C50" s="6"/>
      <c r="D50" s="27"/>
    </row>
    <row r="51" spans="1:4" ht="15">
      <c r="A51" s="13" t="s">
        <v>538</v>
      </c>
      <c r="B51" s="6" t="s">
        <v>209</v>
      </c>
      <c r="C51" s="6"/>
      <c r="D51" s="27"/>
    </row>
    <row r="52" spans="1:4" ht="30">
      <c r="A52" s="13" t="s">
        <v>539</v>
      </c>
      <c r="B52" s="6" t="s">
        <v>209</v>
      </c>
      <c r="C52" s="6"/>
      <c r="D52" s="27"/>
    </row>
    <row r="53" spans="1:4" ht="15">
      <c r="A53" s="13" t="s">
        <v>537</v>
      </c>
      <c r="B53" s="6" t="s">
        <v>209</v>
      </c>
      <c r="C53" s="6"/>
      <c r="D53" s="27"/>
    </row>
    <row r="54" spans="1:4" ht="15">
      <c r="A54" s="13" t="s">
        <v>536</v>
      </c>
      <c r="B54" s="6" t="s">
        <v>209</v>
      </c>
      <c r="C54" s="6"/>
      <c r="D54" s="27"/>
    </row>
    <row r="55" spans="1:4" ht="15">
      <c r="A55" s="13" t="s">
        <v>535</v>
      </c>
      <c r="B55" s="6" t="s">
        <v>209</v>
      </c>
      <c r="C55" s="6"/>
      <c r="D55" s="27"/>
    </row>
    <row r="56" spans="1:4" ht="15">
      <c r="A56" s="13" t="s">
        <v>530</v>
      </c>
      <c r="B56" s="6" t="s">
        <v>209</v>
      </c>
      <c r="C56" s="6"/>
      <c r="D56" s="27"/>
    </row>
    <row r="57" spans="1:4" ht="15">
      <c r="A57" s="13" t="s">
        <v>531</v>
      </c>
      <c r="B57" s="6" t="s">
        <v>209</v>
      </c>
      <c r="C57" s="6"/>
      <c r="D57" s="27"/>
    </row>
    <row r="58" spans="1:4" ht="15">
      <c r="A58" s="13" t="s">
        <v>532</v>
      </c>
      <c r="B58" s="6" t="s">
        <v>209</v>
      </c>
      <c r="C58" s="6"/>
      <c r="D58" s="27"/>
    </row>
    <row r="59" spans="1:4" ht="15">
      <c r="A59" s="13" t="s">
        <v>533</v>
      </c>
      <c r="B59" s="6" t="s">
        <v>209</v>
      </c>
      <c r="C59" s="6"/>
      <c r="D59" s="27"/>
    </row>
    <row r="60" spans="1:4" ht="25.5">
      <c r="A60" s="7" t="s">
        <v>453</v>
      </c>
      <c r="B60" s="8" t="s">
        <v>209</v>
      </c>
      <c r="C60" s="8">
        <f>SUM(C50:C59)</f>
        <v>0</v>
      </c>
      <c r="D60" s="8">
        <f>SUM(D50:D59)</f>
        <v>0</v>
      </c>
    </row>
    <row r="61" spans="1:4" ht="15">
      <c r="A61" s="13" t="s">
        <v>529</v>
      </c>
      <c r="B61" s="6" t="s">
        <v>210</v>
      </c>
      <c r="C61" s="6"/>
      <c r="D61" s="27"/>
    </row>
    <row r="62" spans="1:4" ht="15">
      <c r="A62" s="13" t="s">
        <v>538</v>
      </c>
      <c r="B62" s="6" t="s">
        <v>210</v>
      </c>
      <c r="C62" s="6"/>
      <c r="D62" s="27"/>
    </row>
    <row r="63" spans="1:4" ht="30">
      <c r="A63" s="13" t="s">
        <v>539</v>
      </c>
      <c r="B63" s="6" t="s">
        <v>210</v>
      </c>
      <c r="C63" s="6"/>
      <c r="D63" s="27"/>
    </row>
    <row r="64" spans="1:4" ht="15">
      <c r="A64" s="13" t="s">
        <v>537</v>
      </c>
      <c r="B64" s="6" t="s">
        <v>210</v>
      </c>
      <c r="C64" s="6"/>
      <c r="D64" s="27"/>
    </row>
    <row r="65" spans="1:4" ht="15">
      <c r="A65" s="13" t="s">
        <v>536</v>
      </c>
      <c r="B65" s="6" t="s">
        <v>210</v>
      </c>
      <c r="C65" s="6"/>
      <c r="D65" s="27"/>
    </row>
    <row r="66" spans="1:4" ht="15">
      <c r="A66" s="13" t="s">
        <v>535</v>
      </c>
      <c r="B66" s="6" t="s">
        <v>210</v>
      </c>
      <c r="C66" s="6"/>
      <c r="D66" s="27"/>
    </row>
    <row r="67" spans="1:4" ht="15">
      <c r="A67" s="13" t="s">
        <v>530</v>
      </c>
      <c r="B67" s="6" t="s">
        <v>210</v>
      </c>
      <c r="C67" s="6"/>
      <c r="D67" s="27"/>
    </row>
    <row r="68" spans="1:4" ht="15">
      <c r="A68" s="13" t="s">
        <v>531</v>
      </c>
      <c r="B68" s="6" t="s">
        <v>210</v>
      </c>
      <c r="C68" s="6"/>
      <c r="D68" s="27"/>
    </row>
    <row r="69" spans="1:4" ht="15">
      <c r="A69" s="13" t="s">
        <v>532</v>
      </c>
      <c r="B69" s="6" t="s">
        <v>210</v>
      </c>
      <c r="C69" s="6"/>
      <c r="D69" s="27"/>
    </row>
    <row r="70" spans="1:4" ht="15">
      <c r="A70" s="13" t="s">
        <v>533</v>
      </c>
      <c r="B70" s="6" t="s">
        <v>210</v>
      </c>
      <c r="C70" s="6"/>
      <c r="D70" s="27"/>
    </row>
    <row r="71" spans="1:4" ht="15">
      <c r="A71" s="7" t="s">
        <v>401</v>
      </c>
      <c r="B71" s="8" t="s">
        <v>210</v>
      </c>
      <c r="C71" s="8">
        <f>SUM(C61:C70)</f>
        <v>0</v>
      </c>
      <c r="D71" s="8">
        <f>SUM(D61:D70)</f>
        <v>0</v>
      </c>
    </row>
    <row r="72" spans="1:4" ht="15">
      <c r="A72" s="13" t="s">
        <v>540</v>
      </c>
      <c r="B72" s="5" t="s">
        <v>260</v>
      </c>
      <c r="C72" s="5"/>
      <c r="D72" s="27"/>
    </row>
    <row r="73" spans="1:4" ht="15">
      <c r="A73" s="13" t="s">
        <v>541</v>
      </c>
      <c r="B73" s="5" t="s">
        <v>260</v>
      </c>
      <c r="C73" s="5"/>
      <c r="D73" s="27"/>
    </row>
    <row r="74" spans="1:4" ht="15">
      <c r="A74" s="13" t="s">
        <v>549</v>
      </c>
      <c r="B74" s="5" t="s">
        <v>260</v>
      </c>
      <c r="C74" s="5"/>
      <c r="D74" s="27"/>
    </row>
    <row r="75" spans="1:4" ht="15">
      <c r="A75" s="5" t="s">
        <v>548</v>
      </c>
      <c r="B75" s="5" t="s">
        <v>260</v>
      </c>
      <c r="C75" s="5"/>
      <c r="D75" s="27"/>
    </row>
    <row r="76" spans="1:4" ht="15">
      <c r="A76" s="5" t="s">
        <v>547</v>
      </c>
      <c r="B76" s="5" t="s">
        <v>260</v>
      </c>
      <c r="C76" s="5"/>
      <c r="D76" s="27"/>
    </row>
    <row r="77" spans="1:4" ht="15">
      <c r="A77" s="5" t="s">
        <v>546</v>
      </c>
      <c r="B77" s="5" t="s">
        <v>260</v>
      </c>
      <c r="C77" s="5"/>
      <c r="D77" s="27"/>
    </row>
    <row r="78" spans="1:4" ht="15">
      <c r="A78" s="13" t="s">
        <v>545</v>
      </c>
      <c r="B78" s="5" t="s">
        <v>260</v>
      </c>
      <c r="C78" s="5"/>
      <c r="D78" s="27"/>
    </row>
    <row r="79" spans="1:4" ht="15">
      <c r="A79" s="13" t="s">
        <v>550</v>
      </c>
      <c r="B79" s="5" t="s">
        <v>260</v>
      </c>
      <c r="C79" s="5"/>
      <c r="D79" s="27"/>
    </row>
    <row r="80" spans="1:4" ht="15">
      <c r="A80" s="13" t="s">
        <v>542</v>
      </c>
      <c r="B80" s="5" t="s">
        <v>260</v>
      </c>
      <c r="C80" s="5"/>
      <c r="D80" s="27"/>
    </row>
    <row r="81" spans="1:4" ht="15">
      <c r="A81" s="13" t="s">
        <v>543</v>
      </c>
      <c r="B81" s="5" t="s">
        <v>260</v>
      </c>
      <c r="C81" s="5"/>
      <c r="D81" s="27"/>
    </row>
    <row r="82" spans="1:4" ht="25.5">
      <c r="A82" s="7" t="s">
        <v>469</v>
      </c>
      <c r="B82" s="8" t="s">
        <v>260</v>
      </c>
      <c r="C82" s="8">
        <f>SUM(C72:C81)</f>
        <v>0</v>
      </c>
      <c r="D82" s="8">
        <f>SUM(D72:D81)</f>
        <v>0</v>
      </c>
    </row>
    <row r="83" spans="1:4" ht="15">
      <c r="A83" s="13" t="s">
        <v>540</v>
      </c>
      <c r="B83" s="5" t="s">
        <v>261</v>
      </c>
      <c r="C83" s="5"/>
      <c r="D83" s="27"/>
    </row>
    <row r="84" spans="1:4" ht="15">
      <c r="A84" s="13" t="s">
        <v>541</v>
      </c>
      <c r="B84" s="5" t="s">
        <v>261</v>
      </c>
      <c r="C84" s="5"/>
      <c r="D84" s="27"/>
    </row>
    <row r="85" spans="1:4" ht="15">
      <c r="A85" s="13" t="s">
        <v>549</v>
      </c>
      <c r="B85" s="5" t="s">
        <v>261</v>
      </c>
      <c r="C85" s="5"/>
      <c r="D85" s="27"/>
    </row>
    <row r="86" spans="1:4" ht="15">
      <c r="A86" s="5" t="s">
        <v>548</v>
      </c>
      <c r="B86" s="5" t="s">
        <v>261</v>
      </c>
      <c r="C86" s="5"/>
      <c r="D86" s="27"/>
    </row>
    <row r="87" spans="1:4" ht="15">
      <c r="A87" s="5" t="s">
        <v>547</v>
      </c>
      <c r="B87" s="5" t="s">
        <v>261</v>
      </c>
      <c r="C87" s="5"/>
      <c r="D87" s="27"/>
    </row>
    <row r="88" spans="1:4" ht="15">
      <c r="A88" s="5" t="s">
        <v>546</v>
      </c>
      <c r="B88" s="5" t="s">
        <v>261</v>
      </c>
      <c r="C88" s="5"/>
      <c r="D88" s="27"/>
    </row>
    <row r="89" spans="1:4" ht="15">
      <c r="A89" s="13" t="s">
        <v>545</v>
      </c>
      <c r="B89" s="5" t="s">
        <v>261</v>
      </c>
      <c r="C89" s="5"/>
      <c r="D89" s="27"/>
    </row>
    <row r="90" spans="1:4" ht="15">
      <c r="A90" s="13" t="s">
        <v>544</v>
      </c>
      <c r="B90" s="5" t="s">
        <v>261</v>
      </c>
      <c r="C90" s="5"/>
      <c r="D90" s="27"/>
    </row>
    <row r="91" spans="1:4" ht="15">
      <c r="A91" s="13" t="s">
        <v>542</v>
      </c>
      <c r="B91" s="5" t="s">
        <v>261</v>
      </c>
      <c r="C91" s="5"/>
      <c r="D91" s="27"/>
    </row>
    <row r="92" spans="1:4" ht="15">
      <c r="A92" s="13" t="s">
        <v>543</v>
      </c>
      <c r="B92" s="5" t="s">
        <v>261</v>
      </c>
      <c r="C92" s="5"/>
      <c r="D92" s="27"/>
    </row>
    <row r="93" spans="1:4" ht="15">
      <c r="A93" s="15" t="s">
        <v>470</v>
      </c>
      <c r="B93" s="8" t="s">
        <v>261</v>
      </c>
      <c r="C93" s="8">
        <f>SUM(C83:C92)</f>
        <v>0</v>
      </c>
      <c r="D93" s="8">
        <f>SUM(D83:D92)</f>
        <v>0</v>
      </c>
    </row>
    <row r="94" spans="1:4" ht="15">
      <c r="A94" s="13" t="s">
        <v>540</v>
      </c>
      <c r="B94" s="5" t="s">
        <v>265</v>
      </c>
      <c r="C94" s="5"/>
      <c r="D94" s="27"/>
    </row>
    <row r="95" spans="1:4" ht="15">
      <c r="A95" s="13" t="s">
        <v>541</v>
      </c>
      <c r="B95" s="5" t="s">
        <v>265</v>
      </c>
      <c r="C95" s="5"/>
      <c r="D95" s="27"/>
    </row>
    <row r="96" spans="1:4" ht="15">
      <c r="A96" s="13" t="s">
        <v>549</v>
      </c>
      <c r="B96" s="5" t="s">
        <v>265</v>
      </c>
      <c r="C96" s="5"/>
      <c r="D96" s="27"/>
    </row>
    <row r="97" spans="1:4" ht="15">
      <c r="A97" s="5" t="s">
        <v>548</v>
      </c>
      <c r="B97" s="5" t="s">
        <v>265</v>
      </c>
      <c r="C97" s="5"/>
      <c r="D97" s="27"/>
    </row>
    <row r="98" spans="1:4" ht="15">
      <c r="A98" s="5" t="s">
        <v>547</v>
      </c>
      <c r="B98" s="5" t="s">
        <v>265</v>
      </c>
      <c r="C98" s="5"/>
      <c r="D98" s="27"/>
    </row>
    <row r="99" spans="1:4" ht="15">
      <c r="A99" s="5" t="s">
        <v>546</v>
      </c>
      <c r="B99" s="5" t="s">
        <v>265</v>
      </c>
      <c r="C99" s="5"/>
      <c r="D99" s="27"/>
    </row>
    <row r="100" spans="1:4" ht="15">
      <c r="A100" s="13" t="s">
        <v>545</v>
      </c>
      <c r="B100" s="5" t="s">
        <v>265</v>
      </c>
      <c r="C100" s="5"/>
      <c r="D100" s="27"/>
    </row>
    <row r="101" spans="1:4" ht="15">
      <c r="A101" s="13" t="s">
        <v>550</v>
      </c>
      <c r="B101" s="5" t="s">
        <v>265</v>
      </c>
      <c r="C101" s="5"/>
      <c r="D101" s="27"/>
    </row>
    <row r="102" spans="1:4" ht="15">
      <c r="A102" s="13" t="s">
        <v>542</v>
      </c>
      <c r="B102" s="5" t="s">
        <v>265</v>
      </c>
      <c r="C102" s="5"/>
      <c r="D102" s="27"/>
    </row>
    <row r="103" spans="1:4" ht="15">
      <c r="A103" s="13" t="s">
        <v>543</v>
      </c>
      <c r="B103" s="5" t="s">
        <v>265</v>
      </c>
      <c r="C103" s="5"/>
      <c r="D103" s="27"/>
    </row>
    <row r="104" spans="1:4" ht="25.5">
      <c r="A104" s="7" t="s">
        <v>471</v>
      </c>
      <c r="B104" s="8" t="s">
        <v>265</v>
      </c>
      <c r="C104" s="8">
        <f>SUM(C94:C103)</f>
        <v>0</v>
      </c>
      <c r="D104" s="8">
        <f>SUM(D94:D103)</f>
        <v>0</v>
      </c>
    </row>
    <row r="105" spans="1:4" ht="15">
      <c r="A105" s="13" t="s">
        <v>540</v>
      </c>
      <c r="B105" s="5" t="s">
        <v>266</v>
      </c>
      <c r="C105" s="5"/>
      <c r="D105" s="27"/>
    </row>
    <row r="106" spans="1:4" ht="15">
      <c r="A106" s="13" t="s">
        <v>541</v>
      </c>
      <c r="B106" s="5" t="s">
        <v>266</v>
      </c>
      <c r="C106" s="5"/>
      <c r="D106" s="27"/>
    </row>
    <row r="107" spans="1:4" ht="15">
      <c r="A107" s="13" t="s">
        <v>549</v>
      </c>
      <c r="B107" s="5" t="s">
        <v>266</v>
      </c>
      <c r="C107" s="5"/>
      <c r="D107" s="27"/>
    </row>
    <row r="108" spans="1:4" ht="15">
      <c r="A108" s="5" t="s">
        <v>548</v>
      </c>
      <c r="B108" s="5" t="s">
        <v>266</v>
      </c>
      <c r="C108" s="5"/>
      <c r="D108" s="27"/>
    </row>
    <row r="109" spans="1:4" ht="15">
      <c r="A109" s="5" t="s">
        <v>547</v>
      </c>
      <c r="B109" s="5" t="s">
        <v>266</v>
      </c>
      <c r="C109" s="5"/>
      <c r="D109" s="27"/>
    </row>
    <row r="110" spans="1:4" ht="15">
      <c r="A110" s="5" t="s">
        <v>546</v>
      </c>
      <c r="B110" s="5" t="s">
        <v>266</v>
      </c>
      <c r="C110" s="5"/>
      <c r="D110" s="27"/>
    </row>
    <row r="111" spans="1:4" ht="15">
      <c r="A111" s="13" t="s">
        <v>545</v>
      </c>
      <c r="B111" s="5" t="s">
        <v>266</v>
      </c>
      <c r="C111" s="5"/>
      <c r="D111" s="27"/>
    </row>
    <row r="112" spans="1:4" ht="15">
      <c r="A112" s="13" t="s">
        <v>544</v>
      </c>
      <c r="B112" s="5" t="s">
        <v>266</v>
      </c>
      <c r="C112" s="5"/>
      <c r="D112" s="27"/>
    </row>
    <row r="113" spans="1:4" ht="15">
      <c r="A113" s="13" t="s">
        <v>542</v>
      </c>
      <c r="B113" s="5" t="s">
        <v>266</v>
      </c>
      <c r="C113" s="5"/>
      <c r="D113" s="27"/>
    </row>
    <row r="114" spans="1:4" ht="15">
      <c r="A114" s="13" t="s">
        <v>543</v>
      </c>
      <c r="B114" s="5" t="s">
        <v>266</v>
      </c>
      <c r="C114" s="5"/>
      <c r="D114" s="27"/>
    </row>
    <row r="115" spans="1:4" ht="15">
      <c r="A115" s="15" t="s">
        <v>472</v>
      </c>
      <c r="B115" s="8" t="s">
        <v>266</v>
      </c>
      <c r="C115" s="8">
        <f>SUM(C105:C114)</f>
        <v>0</v>
      </c>
      <c r="D115" s="8">
        <f>SUM(D105:D114)</f>
        <v>0</v>
      </c>
    </row>
  </sheetData>
  <sheetProtection/>
  <mergeCells count="2">
    <mergeCell ref="A1:D1"/>
    <mergeCell ref="A2:D2"/>
  </mergeCells>
  <printOptions/>
  <pageMargins left="0.22" right="0.09" top="0.5511811023622047" bottom="0.5511811023622047" header="0.31496062992125984" footer="0.31496062992125984"/>
  <pageSetup horizontalDpi="600" verticalDpi="600" orientation="portrait" paperSize="9" scale="65" r:id="rId1"/>
  <headerFooter>
    <oddHeader>&amp;C/2016. ( ) önkormányzati redelet 8.1  melléklete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6">
      <selection activeCell="A10" sqref="A10"/>
    </sheetView>
  </sheetViews>
  <sheetFormatPr defaultColWidth="9.140625" defaultRowHeight="15"/>
  <cols>
    <col min="1" max="1" width="58.140625" style="0" customWidth="1"/>
    <col min="2" max="2" width="7.28125" style="0" customWidth="1"/>
    <col min="3" max="3" width="17.00390625" style="0" customWidth="1"/>
    <col min="4" max="4" width="12.28125" style="0" customWidth="1"/>
  </cols>
  <sheetData>
    <row r="1" spans="1:4" ht="24" customHeight="1">
      <c r="A1" s="134" t="s">
        <v>573</v>
      </c>
      <c r="B1" s="136"/>
      <c r="C1" s="136"/>
      <c r="D1" s="136"/>
    </row>
    <row r="2" spans="1:4" ht="26.25" customHeight="1">
      <c r="A2" s="135" t="s">
        <v>597</v>
      </c>
      <c r="B2" s="136"/>
      <c r="C2" s="136"/>
      <c r="D2" s="136"/>
    </row>
    <row r="4" spans="1:4" ht="25.5">
      <c r="A4" s="43" t="s">
        <v>562</v>
      </c>
      <c r="B4" s="3" t="s">
        <v>12</v>
      </c>
      <c r="C4" s="3" t="s">
        <v>5</v>
      </c>
      <c r="D4" s="89" t="s">
        <v>572</v>
      </c>
    </row>
    <row r="5" spans="1:4" ht="15">
      <c r="A5" s="5" t="s">
        <v>454</v>
      </c>
      <c r="B5" s="5" t="s">
        <v>217</v>
      </c>
      <c r="C5" s="124">
        <v>102000000</v>
      </c>
      <c r="D5" s="105"/>
    </row>
    <row r="6" spans="1:4" ht="15">
      <c r="A6" s="5" t="s">
        <v>455</v>
      </c>
      <c r="B6" s="5" t="s">
        <v>217</v>
      </c>
      <c r="C6" s="124"/>
      <c r="D6" s="105"/>
    </row>
    <row r="7" spans="1:4" ht="15">
      <c r="A7" s="5" t="s">
        <v>456</v>
      </c>
      <c r="B7" s="5" t="s">
        <v>217</v>
      </c>
      <c r="C7" s="124"/>
      <c r="D7" s="105"/>
    </row>
    <row r="8" spans="1:4" ht="15">
      <c r="A8" s="5" t="s">
        <v>457</v>
      </c>
      <c r="B8" s="5" t="s">
        <v>217</v>
      </c>
      <c r="C8" s="124">
        <v>23000000</v>
      </c>
      <c r="D8" s="105"/>
    </row>
    <row r="9" spans="1:4" ht="15">
      <c r="A9" s="7" t="s">
        <v>406</v>
      </c>
      <c r="B9" s="8" t="s">
        <v>217</v>
      </c>
      <c r="C9" s="118">
        <f>SUM(C5:C8)</f>
        <v>125000000</v>
      </c>
      <c r="D9" s="118">
        <f>SUM(D5:D8)</f>
        <v>0</v>
      </c>
    </row>
    <row r="10" spans="1:4" ht="15">
      <c r="A10" s="5" t="s">
        <v>407</v>
      </c>
      <c r="B10" s="6" t="s">
        <v>218</v>
      </c>
      <c r="C10" s="116">
        <f>SUM(C11:C12)</f>
        <v>59000000</v>
      </c>
      <c r="D10" s="105"/>
    </row>
    <row r="11" spans="1:4" ht="27">
      <c r="A11" s="87" t="s">
        <v>219</v>
      </c>
      <c r="B11" s="87" t="s">
        <v>218</v>
      </c>
      <c r="C11" s="125">
        <v>59000000</v>
      </c>
      <c r="D11" s="105"/>
    </row>
    <row r="12" spans="1:4" ht="27">
      <c r="A12" s="87" t="s">
        <v>220</v>
      </c>
      <c r="B12" s="87" t="s">
        <v>218</v>
      </c>
      <c r="C12" s="125"/>
      <c r="D12" s="105"/>
    </row>
    <row r="13" spans="1:4" ht="15">
      <c r="A13" s="5" t="s">
        <v>409</v>
      </c>
      <c r="B13" s="6" t="s">
        <v>224</v>
      </c>
      <c r="C13" s="116">
        <f>SUM(C14:C17)</f>
        <v>7000000</v>
      </c>
      <c r="D13" s="105"/>
    </row>
    <row r="14" spans="1:4" ht="27">
      <c r="A14" s="87" t="s">
        <v>225</v>
      </c>
      <c r="B14" s="87" t="s">
        <v>224</v>
      </c>
      <c r="C14" s="125"/>
      <c r="D14" s="105"/>
    </row>
    <row r="15" spans="1:4" ht="27">
      <c r="A15" s="87" t="s">
        <v>226</v>
      </c>
      <c r="B15" s="87" t="s">
        <v>224</v>
      </c>
      <c r="C15" s="125">
        <v>7000000</v>
      </c>
      <c r="D15" s="105"/>
    </row>
    <row r="16" spans="1:4" ht="15">
      <c r="A16" s="87" t="s">
        <v>227</v>
      </c>
      <c r="B16" s="87" t="s">
        <v>224</v>
      </c>
      <c r="C16" s="125"/>
      <c r="D16" s="105"/>
    </row>
    <row r="17" spans="1:4" ht="15">
      <c r="A17" s="87" t="s">
        <v>228</v>
      </c>
      <c r="B17" s="87" t="s">
        <v>224</v>
      </c>
      <c r="C17" s="125"/>
      <c r="D17" s="105"/>
    </row>
    <row r="18" spans="1:4" ht="15">
      <c r="A18" s="5" t="s">
        <v>458</v>
      </c>
      <c r="B18" s="6" t="s">
        <v>229</v>
      </c>
      <c r="C18" s="116">
        <f>SUM(C19:C20)</f>
        <v>19000000</v>
      </c>
      <c r="D18" s="105"/>
    </row>
    <row r="19" spans="1:4" ht="15">
      <c r="A19" s="87" t="s">
        <v>230</v>
      </c>
      <c r="B19" s="87" t="s">
        <v>229</v>
      </c>
      <c r="C19" s="125">
        <v>19000000</v>
      </c>
      <c r="D19" s="105"/>
    </row>
    <row r="20" spans="1:4" ht="15">
      <c r="A20" s="87" t="s">
        <v>231</v>
      </c>
      <c r="B20" s="87" t="s">
        <v>229</v>
      </c>
      <c r="C20" s="125"/>
      <c r="D20" s="105"/>
    </row>
    <row r="21" spans="1:4" ht="15">
      <c r="A21" s="7" t="s">
        <v>437</v>
      </c>
      <c r="B21" s="8" t="s">
        <v>232</v>
      </c>
      <c r="C21" s="118">
        <f>SUM(C10,C13,C18)</f>
        <v>85000000</v>
      </c>
      <c r="D21" s="118">
        <f>SUM(D10:D20)</f>
        <v>0</v>
      </c>
    </row>
    <row r="22" spans="1:4" ht="15">
      <c r="A22" s="5" t="s">
        <v>459</v>
      </c>
      <c r="B22" s="5" t="s">
        <v>233</v>
      </c>
      <c r="C22" s="124"/>
      <c r="D22" s="105"/>
    </row>
    <row r="23" spans="1:4" ht="15">
      <c r="A23" s="5" t="s">
        <v>460</v>
      </c>
      <c r="B23" s="5" t="s">
        <v>233</v>
      </c>
      <c r="C23" s="124"/>
      <c r="D23" s="105"/>
    </row>
    <row r="24" spans="1:4" ht="15">
      <c r="A24" s="5" t="s">
        <v>461</v>
      </c>
      <c r="B24" s="5" t="s">
        <v>233</v>
      </c>
      <c r="C24" s="124"/>
      <c r="D24" s="105"/>
    </row>
    <row r="25" spans="1:4" ht="15">
      <c r="A25" s="5" t="s">
        <v>462</v>
      </c>
      <c r="B25" s="5" t="s">
        <v>233</v>
      </c>
      <c r="C25" s="124"/>
      <c r="D25" s="105"/>
    </row>
    <row r="26" spans="1:4" ht="15">
      <c r="A26" s="5" t="s">
        <v>463</v>
      </c>
      <c r="B26" s="5" t="s">
        <v>233</v>
      </c>
      <c r="C26" s="124"/>
      <c r="D26" s="105"/>
    </row>
    <row r="27" spans="1:4" ht="15">
      <c r="A27" s="5" t="s">
        <v>464</v>
      </c>
      <c r="B27" s="5" t="s">
        <v>233</v>
      </c>
      <c r="C27" s="124"/>
      <c r="D27" s="105"/>
    </row>
    <row r="28" spans="1:4" ht="15">
      <c r="A28" s="5" t="s">
        <v>465</v>
      </c>
      <c r="B28" s="5" t="s">
        <v>233</v>
      </c>
      <c r="C28" s="124"/>
      <c r="D28" s="105"/>
    </row>
    <row r="29" spans="1:4" ht="15">
      <c r="A29" s="5" t="s">
        <v>466</v>
      </c>
      <c r="B29" s="5" t="s">
        <v>233</v>
      </c>
      <c r="C29" s="124"/>
      <c r="D29" s="105"/>
    </row>
    <row r="30" spans="1:4" ht="45">
      <c r="A30" s="5" t="s">
        <v>467</v>
      </c>
      <c r="B30" s="5" t="s">
        <v>233</v>
      </c>
      <c r="C30" s="124"/>
      <c r="D30" s="105"/>
    </row>
    <row r="31" spans="1:4" ht="15">
      <c r="A31" s="5" t="s">
        <v>468</v>
      </c>
      <c r="B31" s="5" t="s">
        <v>233</v>
      </c>
      <c r="C31" s="124"/>
      <c r="D31" s="105"/>
    </row>
    <row r="32" spans="1:4" ht="15">
      <c r="A32" s="7" t="s">
        <v>411</v>
      </c>
      <c r="B32" s="8" t="s">
        <v>233</v>
      </c>
      <c r="C32" s="118">
        <f>SUM(C22:C31)</f>
        <v>0</v>
      </c>
      <c r="D32" s="118">
        <f>SUM(D22:D31)</f>
        <v>0</v>
      </c>
    </row>
  </sheetData>
  <sheetProtection/>
  <mergeCells count="2">
    <mergeCell ref="A1:D1"/>
    <mergeCell ref="A2:D2"/>
  </mergeCells>
  <printOptions/>
  <pageMargins left="0.26" right="0.24" top="0.75" bottom="0.75" header="0.3" footer="0.3"/>
  <pageSetup horizontalDpi="600" verticalDpi="600" orientation="portrait" paperSize="9" r:id="rId1"/>
  <headerFooter>
    <oddHeader>&amp;R/2016. ( ) önkormányzati redelet 9.1  melléklete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 topLeftCell="A7">
      <selection activeCell="B16" sqref="B16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134" t="s">
        <v>573</v>
      </c>
      <c r="B1" s="138"/>
      <c r="C1" s="138"/>
      <c r="D1" s="138"/>
      <c r="E1" s="138"/>
    </row>
    <row r="2" spans="1:5" ht="23.25" customHeight="1">
      <c r="A2" s="135" t="s">
        <v>502</v>
      </c>
      <c r="B2" s="146"/>
      <c r="C2" s="146"/>
      <c r="D2" s="146"/>
      <c r="E2" s="146"/>
    </row>
    <row r="3" ht="15">
      <c r="A3" s="1"/>
    </row>
    <row r="4" ht="15">
      <c r="A4" s="1"/>
    </row>
    <row r="5" spans="1:5" ht="63" customHeight="1">
      <c r="A5" s="52" t="s">
        <v>501</v>
      </c>
      <c r="B5" s="53" t="s">
        <v>593</v>
      </c>
      <c r="C5" s="53" t="s">
        <v>594</v>
      </c>
      <c r="D5" s="53" t="s">
        <v>551</v>
      </c>
      <c r="E5" s="64" t="s">
        <v>568</v>
      </c>
    </row>
    <row r="6" spans="1:5" ht="15" customHeight="1">
      <c r="A6" s="53" t="s">
        <v>475</v>
      </c>
      <c r="B6" s="54"/>
      <c r="C6" s="54"/>
      <c r="D6" s="54"/>
      <c r="E6" s="27"/>
    </row>
    <row r="7" spans="1:5" ht="15" customHeight="1">
      <c r="A7" s="53" t="s">
        <v>476</v>
      </c>
      <c r="B7" s="54"/>
      <c r="C7" s="54"/>
      <c r="D7" s="54"/>
      <c r="E7" s="27"/>
    </row>
    <row r="8" spans="1:5" ht="15" customHeight="1">
      <c r="A8" s="53" t="s">
        <v>477</v>
      </c>
      <c r="B8" s="54"/>
      <c r="C8" s="54"/>
      <c r="D8" s="54"/>
      <c r="E8" s="27"/>
    </row>
    <row r="9" spans="1:5" ht="15" customHeight="1">
      <c r="A9" s="53" t="s">
        <v>478</v>
      </c>
      <c r="B9" s="54"/>
      <c r="C9" s="54"/>
      <c r="D9" s="54"/>
      <c r="E9" s="27"/>
    </row>
    <row r="10" spans="1:5" ht="15" customHeight="1">
      <c r="A10" s="52" t="s">
        <v>496</v>
      </c>
      <c r="B10" s="54">
        <f>SUM(B6:B9)</f>
        <v>0</v>
      </c>
      <c r="C10" s="54"/>
      <c r="D10" s="54"/>
      <c r="E10" s="27">
        <f>SUM(B10:D10)</f>
        <v>0</v>
      </c>
    </row>
    <row r="11" spans="1:5" ht="15" customHeight="1">
      <c r="A11" s="53" t="s">
        <v>479</v>
      </c>
      <c r="B11" s="54"/>
      <c r="C11" s="54"/>
      <c r="D11" s="54"/>
      <c r="E11" s="27"/>
    </row>
    <row r="12" spans="1:5" ht="15" customHeight="1">
      <c r="A12" s="53" t="s">
        <v>480</v>
      </c>
      <c r="B12" s="54"/>
      <c r="C12" s="54"/>
      <c r="D12" s="54"/>
      <c r="E12" s="27"/>
    </row>
    <row r="13" spans="1:5" ht="15" customHeight="1">
      <c r="A13" s="53" t="s">
        <v>481</v>
      </c>
      <c r="B13" s="54"/>
      <c r="C13" s="54"/>
      <c r="D13" s="54"/>
      <c r="E13" s="27"/>
    </row>
    <row r="14" spans="1:5" ht="15" customHeight="1">
      <c r="A14" s="53" t="s">
        <v>482</v>
      </c>
      <c r="B14" s="54">
        <v>2</v>
      </c>
      <c r="C14" s="54"/>
      <c r="D14" s="54"/>
      <c r="E14" s="27"/>
    </row>
    <row r="15" spans="1:5" ht="15" customHeight="1">
      <c r="A15" s="53" t="s">
        <v>483</v>
      </c>
      <c r="B15" s="54">
        <v>5</v>
      </c>
      <c r="C15" s="54"/>
      <c r="D15" s="54"/>
      <c r="E15" s="27"/>
    </row>
    <row r="16" spans="1:5" ht="15" customHeight="1">
      <c r="A16" s="53" t="s">
        <v>484</v>
      </c>
      <c r="B16" s="54">
        <v>1</v>
      </c>
      <c r="C16" s="54"/>
      <c r="D16" s="54"/>
      <c r="E16" s="27"/>
    </row>
    <row r="17" spans="1:5" ht="15" customHeight="1">
      <c r="A17" s="53" t="s">
        <v>485</v>
      </c>
      <c r="B17" s="54"/>
      <c r="C17" s="54"/>
      <c r="D17" s="54"/>
      <c r="E17" s="27"/>
    </row>
    <row r="18" spans="1:5" ht="15" customHeight="1">
      <c r="A18" s="52" t="s">
        <v>497</v>
      </c>
      <c r="B18" s="54">
        <f>SUM(B11:B17)</f>
        <v>8</v>
      </c>
      <c r="C18" s="54"/>
      <c r="D18" s="54"/>
      <c r="E18" s="27">
        <f>SUM(B18:D18)</f>
        <v>8</v>
      </c>
    </row>
    <row r="19" spans="1:5" ht="15" customHeight="1">
      <c r="A19" s="53" t="s">
        <v>486</v>
      </c>
      <c r="B19" s="54">
        <v>1</v>
      </c>
      <c r="C19" s="54"/>
      <c r="D19" s="54"/>
      <c r="E19" s="27"/>
    </row>
    <row r="20" spans="1:5" ht="15" customHeight="1">
      <c r="A20" s="53" t="s">
        <v>595</v>
      </c>
      <c r="B20" s="54">
        <v>2</v>
      </c>
      <c r="C20" s="54"/>
      <c r="D20" s="54"/>
      <c r="E20" s="27"/>
    </row>
    <row r="21" spans="1:5" ht="15" customHeight="1">
      <c r="A21" s="53" t="s">
        <v>487</v>
      </c>
      <c r="B21" s="54"/>
      <c r="C21" s="54"/>
      <c r="D21" s="54"/>
      <c r="E21" s="27"/>
    </row>
    <row r="22" spans="1:5" ht="15" customHeight="1">
      <c r="A22" s="52" t="s">
        <v>498</v>
      </c>
      <c r="B22" s="54">
        <f>SUM(B19:B21)</f>
        <v>3</v>
      </c>
      <c r="C22" s="54"/>
      <c r="D22" s="54"/>
      <c r="E22" s="27">
        <f>SUM(B22:D22)</f>
        <v>3</v>
      </c>
    </row>
    <row r="23" spans="1:5" ht="15" customHeight="1">
      <c r="A23" s="53" t="s">
        <v>488</v>
      </c>
      <c r="B23" s="54">
        <v>1</v>
      </c>
      <c r="C23" s="54"/>
      <c r="D23" s="54"/>
      <c r="E23" s="27"/>
    </row>
    <row r="24" spans="1:5" ht="15" customHeight="1">
      <c r="A24" s="53" t="s">
        <v>489</v>
      </c>
      <c r="B24" s="54">
        <v>5</v>
      </c>
      <c r="C24" s="54"/>
      <c r="D24" s="54"/>
      <c r="E24" s="27"/>
    </row>
    <row r="25" spans="1:5" ht="15" customHeight="1">
      <c r="A25" s="53" t="s">
        <v>490</v>
      </c>
      <c r="B25" s="54">
        <v>1</v>
      </c>
      <c r="C25" s="54"/>
      <c r="D25" s="54"/>
      <c r="E25" s="27"/>
    </row>
    <row r="26" spans="1:5" ht="15" customHeight="1">
      <c r="A26" s="52" t="s">
        <v>499</v>
      </c>
      <c r="B26" s="54">
        <f>SUM(B23:B25)</f>
        <v>7</v>
      </c>
      <c r="C26" s="54"/>
      <c r="D26" s="54"/>
      <c r="E26" s="27">
        <f>SUM(B26:D26)</f>
        <v>7</v>
      </c>
    </row>
    <row r="27" spans="1:5" ht="31.5" customHeight="1">
      <c r="A27" s="52" t="s">
        <v>500</v>
      </c>
      <c r="B27" s="92">
        <f>SUM(B26,B22,B18,B10)</f>
        <v>18</v>
      </c>
      <c r="C27" s="55"/>
      <c r="D27" s="55"/>
      <c r="E27" s="27">
        <f>SUM(B27:D27)</f>
        <v>18</v>
      </c>
    </row>
    <row r="28" spans="1:5" ht="15" customHeight="1">
      <c r="A28" s="53" t="s">
        <v>491</v>
      </c>
      <c r="B28" s="54">
        <v>1</v>
      </c>
      <c r="C28" s="54"/>
      <c r="D28" s="54"/>
      <c r="E28" s="27"/>
    </row>
    <row r="29" spans="1:5" ht="15" customHeight="1">
      <c r="A29" s="53" t="s">
        <v>492</v>
      </c>
      <c r="B29" s="54"/>
      <c r="C29" s="54"/>
      <c r="D29" s="54"/>
      <c r="E29" s="27"/>
    </row>
    <row r="30" spans="1:5" ht="15" customHeight="1">
      <c r="A30" s="53" t="s">
        <v>493</v>
      </c>
      <c r="B30" s="54"/>
      <c r="C30" s="54"/>
      <c r="D30" s="54"/>
      <c r="E30" s="27"/>
    </row>
    <row r="31" spans="1:5" ht="15" customHeight="1">
      <c r="A31" s="53" t="s">
        <v>494</v>
      </c>
      <c r="B31" s="54"/>
      <c r="C31" s="54"/>
      <c r="D31" s="54"/>
      <c r="E31" s="27"/>
    </row>
    <row r="32" spans="1:5" ht="30" customHeight="1">
      <c r="A32" s="52" t="s">
        <v>495</v>
      </c>
      <c r="B32" s="54">
        <f>SUM(B28:B31)</f>
        <v>1</v>
      </c>
      <c r="C32" s="54"/>
      <c r="D32" s="54"/>
      <c r="E32" s="27">
        <f>SUM(B32:D32)</f>
        <v>1</v>
      </c>
    </row>
    <row r="33" spans="1:4" ht="15">
      <c r="A33" s="143"/>
      <c r="B33" s="144"/>
      <c r="C33" s="144"/>
      <c r="D33" s="144"/>
    </row>
    <row r="34" spans="1:4" ht="15">
      <c r="A34" s="145"/>
      <c r="B34" s="144"/>
      <c r="C34" s="144"/>
      <c r="D34" s="144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  <headerFooter>
    <oddHeader>&amp;R/2016. (  ) önkormányzati redelet 10.1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71"/>
  <sheetViews>
    <sheetView view="pageLayout" workbookViewId="0" topLeftCell="A64">
      <selection activeCell="C122" sqref="C121:F122"/>
    </sheetView>
  </sheetViews>
  <sheetFormatPr defaultColWidth="9.140625" defaultRowHeight="15"/>
  <cols>
    <col min="1" max="1" width="82.421875" style="0" customWidth="1"/>
    <col min="3" max="3" width="14.8515625" style="0" customWidth="1"/>
    <col min="4" max="4" width="10.57421875" style="0" customWidth="1"/>
    <col min="5" max="5" width="12.57421875" style="0" customWidth="1"/>
    <col min="6" max="6" width="15.7109375" style="0" customWidth="1"/>
  </cols>
  <sheetData>
    <row r="1" spans="1:6" ht="20.25" customHeight="1">
      <c r="A1" s="134" t="s">
        <v>579</v>
      </c>
      <c r="B1" s="136"/>
      <c r="C1" s="136"/>
      <c r="D1" s="136"/>
      <c r="E1" s="136"/>
      <c r="F1" s="137"/>
    </row>
    <row r="2" spans="1:6" ht="19.5" customHeight="1">
      <c r="A2" s="135" t="s">
        <v>474</v>
      </c>
      <c r="B2" s="136"/>
      <c r="C2" s="136"/>
      <c r="D2" s="136"/>
      <c r="E2" s="136"/>
      <c r="F2" s="137"/>
    </row>
    <row r="3" ht="18">
      <c r="A3" s="47"/>
    </row>
    <row r="4" ht="15">
      <c r="A4" s="76"/>
    </row>
    <row r="5" spans="1:6" ht="60">
      <c r="A5" s="2" t="s">
        <v>11</v>
      </c>
      <c r="B5" s="3" t="s">
        <v>12</v>
      </c>
      <c r="C5" s="90" t="s">
        <v>5</v>
      </c>
      <c r="D5" s="90" t="s">
        <v>571</v>
      </c>
      <c r="E5" s="58" t="s">
        <v>507</v>
      </c>
      <c r="F5" s="70" t="s">
        <v>3</v>
      </c>
    </row>
    <row r="6" spans="1:6" ht="15">
      <c r="A6" s="28" t="s">
        <v>13</v>
      </c>
      <c r="B6" s="29" t="s">
        <v>14</v>
      </c>
      <c r="C6" s="42"/>
      <c r="D6" s="42"/>
      <c r="E6" s="42"/>
      <c r="F6" s="27"/>
    </row>
    <row r="7" spans="1:6" ht="15">
      <c r="A7" s="28" t="s">
        <v>15</v>
      </c>
      <c r="B7" s="30" t="s">
        <v>16</v>
      </c>
      <c r="C7" s="42"/>
      <c r="D7" s="42"/>
      <c r="E7" s="42"/>
      <c r="F7" s="27"/>
    </row>
    <row r="8" spans="1:6" ht="15">
      <c r="A8" s="28" t="s">
        <v>17</v>
      </c>
      <c r="B8" s="30" t="s">
        <v>18</v>
      </c>
      <c r="C8" s="42"/>
      <c r="D8" s="42"/>
      <c r="E8" s="42"/>
      <c r="F8" s="27"/>
    </row>
    <row r="9" spans="1:6" ht="15">
      <c r="A9" s="31" t="s">
        <v>19</v>
      </c>
      <c r="B9" s="30" t="s">
        <v>20</v>
      </c>
      <c r="C9" s="42"/>
      <c r="D9" s="42"/>
      <c r="E9" s="42"/>
      <c r="F9" s="27"/>
    </row>
    <row r="10" spans="1:6" ht="15">
      <c r="A10" s="31" t="s">
        <v>21</v>
      </c>
      <c r="B10" s="30" t="s">
        <v>22</v>
      </c>
      <c r="C10" s="42"/>
      <c r="D10" s="42"/>
      <c r="E10" s="42"/>
      <c r="F10" s="27"/>
    </row>
    <row r="11" spans="1:6" ht="15">
      <c r="A11" s="31" t="s">
        <v>23</v>
      </c>
      <c r="B11" s="30" t="s">
        <v>24</v>
      </c>
      <c r="C11" s="42"/>
      <c r="D11" s="42"/>
      <c r="E11" s="42"/>
      <c r="F11" s="27"/>
    </row>
    <row r="12" spans="1:6" ht="15">
      <c r="A12" s="31" t="s">
        <v>25</v>
      </c>
      <c r="B12" s="30" t="s">
        <v>26</v>
      </c>
      <c r="C12" s="42"/>
      <c r="D12" s="42"/>
      <c r="E12" s="42"/>
      <c r="F12" s="27"/>
    </row>
    <row r="13" spans="1:6" ht="15">
      <c r="A13" s="31" t="s">
        <v>27</v>
      </c>
      <c r="B13" s="30" t="s">
        <v>28</v>
      </c>
      <c r="C13" s="42"/>
      <c r="D13" s="42"/>
      <c r="E13" s="42"/>
      <c r="F13" s="27"/>
    </row>
    <row r="14" spans="1:6" ht="15">
      <c r="A14" s="5" t="s">
        <v>29</v>
      </c>
      <c r="B14" s="30" t="s">
        <v>30</v>
      </c>
      <c r="C14" s="42"/>
      <c r="D14" s="42"/>
      <c r="E14" s="42"/>
      <c r="F14" s="27"/>
    </row>
    <row r="15" spans="1:6" ht="15">
      <c r="A15" s="5" t="s">
        <v>31</v>
      </c>
      <c r="B15" s="30" t="s">
        <v>32</v>
      </c>
      <c r="C15" s="42"/>
      <c r="D15" s="42"/>
      <c r="E15" s="42"/>
      <c r="F15" s="27"/>
    </row>
    <row r="16" spans="1:6" ht="15">
      <c r="A16" s="5" t="s">
        <v>33</v>
      </c>
      <c r="B16" s="30" t="s">
        <v>34</v>
      </c>
      <c r="C16" s="42"/>
      <c r="D16" s="42"/>
      <c r="E16" s="42"/>
      <c r="F16" s="27"/>
    </row>
    <row r="17" spans="1:6" ht="15">
      <c r="A17" s="5" t="s">
        <v>35</v>
      </c>
      <c r="B17" s="30" t="s">
        <v>36</v>
      </c>
      <c r="C17" s="42"/>
      <c r="D17" s="42"/>
      <c r="E17" s="42"/>
      <c r="F17" s="27"/>
    </row>
    <row r="18" spans="1:6" ht="15">
      <c r="A18" s="5" t="s">
        <v>362</v>
      </c>
      <c r="B18" s="30" t="s">
        <v>37</v>
      </c>
      <c r="C18" s="42"/>
      <c r="D18" s="42"/>
      <c r="E18" s="42"/>
      <c r="F18" s="27"/>
    </row>
    <row r="19" spans="1:6" ht="15">
      <c r="A19" s="32" t="s">
        <v>305</v>
      </c>
      <c r="B19" s="33" t="s">
        <v>38</v>
      </c>
      <c r="C19" s="42"/>
      <c r="D19" s="42"/>
      <c r="E19" s="42"/>
      <c r="F19" s="27"/>
    </row>
    <row r="20" spans="1:6" ht="15">
      <c r="A20" s="5" t="s">
        <v>39</v>
      </c>
      <c r="B20" s="30" t="s">
        <v>40</v>
      </c>
      <c r="C20" s="42"/>
      <c r="D20" s="42"/>
      <c r="E20" s="42"/>
      <c r="F20" s="27"/>
    </row>
    <row r="21" spans="1:6" ht="30">
      <c r="A21" s="5" t="s">
        <v>41</v>
      </c>
      <c r="B21" s="30" t="s">
        <v>42</v>
      </c>
      <c r="C21" s="42"/>
      <c r="D21" s="42"/>
      <c r="E21" s="42"/>
      <c r="F21" s="27"/>
    </row>
    <row r="22" spans="1:6" ht="15">
      <c r="A22" s="6" t="s">
        <v>43</v>
      </c>
      <c r="B22" s="30" t="s">
        <v>44</v>
      </c>
      <c r="C22" s="42"/>
      <c r="D22" s="42"/>
      <c r="E22" s="42"/>
      <c r="F22" s="27"/>
    </row>
    <row r="23" spans="1:6" ht="15">
      <c r="A23" s="7" t="s">
        <v>306</v>
      </c>
      <c r="B23" s="33" t="s">
        <v>45</v>
      </c>
      <c r="C23" s="42"/>
      <c r="D23" s="42"/>
      <c r="E23" s="42"/>
      <c r="F23" s="27"/>
    </row>
    <row r="24" spans="1:6" ht="15">
      <c r="A24" s="50" t="s">
        <v>392</v>
      </c>
      <c r="B24" s="51" t="s">
        <v>46</v>
      </c>
      <c r="C24" s="42"/>
      <c r="D24" s="42"/>
      <c r="E24" s="42"/>
      <c r="F24" s="27"/>
    </row>
    <row r="25" spans="1:6" ht="15">
      <c r="A25" s="39" t="s">
        <v>363</v>
      </c>
      <c r="B25" s="51" t="s">
        <v>47</v>
      </c>
      <c r="C25" s="42"/>
      <c r="D25" s="42"/>
      <c r="E25" s="42"/>
      <c r="F25" s="27"/>
    </row>
    <row r="26" spans="1:6" ht="15">
      <c r="A26" s="5" t="s">
        <v>48</v>
      </c>
      <c r="B26" s="30" t="s">
        <v>49</v>
      </c>
      <c r="C26" s="42"/>
      <c r="D26" s="42"/>
      <c r="E26" s="42"/>
      <c r="F26" s="27"/>
    </row>
    <row r="27" spans="1:6" ht="15">
      <c r="A27" s="5" t="s">
        <v>50</v>
      </c>
      <c r="B27" s="30" t="s">
        <v>51</v>
      </c>
      <c r="C27" s="42"/>
      <c r="D27" s="42"/>
      <c r="E27" s="42"/>
      <c r="F27" s="27"/>
    </row>
    <row r="28" spans="1:6" ht="15">
      <c r="A28" s="5" t="s">
        <v>52</v>
      </c>
      <c r="B28" s="30" t="s">
        <v>53</v>
      </c>
      <c r="C28" s="42"/>
      <c r="D28" s="42"/>
      <c r="E28" s="42"/>
      <c r="F28" s="27"/>
    </row>
    <row r="29" spans="1:6" ht="15">
      <c r="A29" s="7" t="s">
        <v>307</v>
      </c>
      <c r="B29" s="33" t="s">
        <v>54</v>
      </c>
      <c r="C29" s="42"/>
      <c r="D29" s="42"/>
      <c r="E29" s="42"/>
      <c r="F29" s="27"/>
    </row>
    <row r="30" spans="1:6" ht="15">
      <c r="A30" s="5" t="s">
        <v>55</v>
      </c>
      <c r="B30" s="30" t="s">
        <v>56</v>
      </c>
      <c r="C30" s="42"/>
      <c r="D30" s="42"/>
      <c r="E30" s="42"/>
      <c r="F30" s="27"/>
    </row>
    <row r="31" spans="1:6" ht="15">
      <c r="A31" s="5" t="s">
        <v>57</v>
      </c>
      <c r="B31" s="30" t="s">
        <v>58</v>
      </c>
      <c r="C31" s="42"/>
      <c r="D31" s="42"/>
      <c r="E31" s="42"/>
      <c r="F31" s="27"/>
    </row>
    <row r="32" spans="1:6" ht="15" customHeight="1">
      <c r="A32" s="7" t="s">
        <v>393</v>
      </c>
      <c r="B32" s="33" t="s">
        <v>59</v>
      </c>
      <c r="C32" s="42"/>
      <c r="D32" s="42"/>
      <c r="E32" s="42"/>
      <c r="F32" s="27"/>
    </row>
    <row r="33" spans="1:6" ht="15">
      <c r="A33" s="5" t="s">
        <v>60</v>
      </c>
      <c r="B33" s="30" t="s">
        <v>61</v>
      </c>
      <c r="C33" s="42"/>
      <c r="D33" s="42"/>
      <c r="E33" s="42"/>
      <c r="F33" s="27"/>
    </row>
    <row r="34" spans="1:6" ht="15">
      <c r="A34" s="5" t="s">
        <v>62</v>
      </c>
      <c r="B34" s="30" t="s">
        <v>63</v>
      </c>
      <c r="C34" s="42"/>
      <c r="D34" s="42"/>
      <c r="E34" s="42"/>
      <c r="F34" s="27"/>
    </row>
    <row r="35" spans="1:6" ht="15">
      <c r="A35" s="5" t="s">
        <v>364</v>
      </c>
      <c r="B35" s="30" t="s">
        <v>64</v>
      </c>
      <c r="C35" s="42"/>
      <c r="D35" s="42"/>
      <c r="E35" s="42"/>
      <c r="F35" s="27"/>
    </row>
    <row r="36" spans="1:6" ht="15">
      <c r="A36" s="5" t="s">
        <v>65</v>
      </c>
      <c r="B36" s="30" t="s">
        <v>66</v>
      </c>
      <c r="C36" s="42"/>
      <c r="D36" s="42"/>
      <c r="E36" s="42"/>
      <c r="F36" s="27"/>
    </row>
    <row r="37" spans="1:6" ht="15">
      <c r="A37" s="10" t="s">
        <v>365</v>
      </c>
      <c r="B37" s="30" t="s">
        <v>67</v>
      </c>
      <c r="C37" s="42"/>
      <c r="D37" s="42"/>
      <c r="E37" s="42"/>
      <c r="F37" s="27"/>
    </row>
    <row r="38" spans="1:6" ht="15">
      <c r="A38" s="6" t="s">
        <v>68</v>
      </c>
      <c r="B38" s="30" t="s">
        <v>69</v>
      </c>
      <c r="C38" s="42"/>
      <c r="D38" s="42"/>
      <c r="E38" s="42"/>
      <c r="F38" s="27"/>
    </row>
    <row r="39" spans="1:6" ht="15">
      <c r="A39" s="5" t="s">
        <v>366</v>
      </c>
      <c r="B39" s="30" t="s">
        <v>70</v>
      </c>
      <c r="C39" s="42"/>
      <c r="D39" s="42"/>
      <c r="E39" s="42"/>
      <c r="F39" s="27"/>
    </row>
    <row r="40" spans="1:6" ht="15">
      <c r="A40" s="7" t="s">
        <v>308</v>
      </c>
      <c r="B40" s="33" t="s">
        <v>71</v>
      </c>
      <c r="C40" s="42"/>
      <c r="D40" s="42"/>
      <c r="E40" s="42"/>
      <c r="F40" s="27"/>
    </row>
    <row r="41" spans="1:6" ht="15">
      <c r="A41" s="5" t="s">
        <v>72</v>
      </c>
      <c r="B41" s="30" t="s">
        <v>73</v>
      </c>
      <c r="C41" s="42"/>
      <c r="D41" s="42"/>
      <c r="E41" s="42"/>
      <c r="F41" s="27"/>
    </row>
    <row r="42" spans="1:6" ht="15">
      <c r="A42" s="5" t="s">
        <v>74</v>
      </c>
      <c r="B42" s="30" t="s">
        <v>75</v>
      </c>
      <c r="C42" s="42"/>
      <c r="D42" s="42"/>
      <c r="E42" s="42"/>
      <c r="F42" s="27"/>
    </row>
    <row r="43" spans="1:6" ht="15">
      <c r="A43" s="7" t="s">
        <v>309</v>
      </c>
      <c r="B43" s="33" t="s">
        <v>76</v>
      </c>
      <c r="C43" s="42"/>
      <c r="D43" s="42"/>
      <c r="E43" s="42"/>
      <c r="F43" s="27"/>
    </row>
    <row r="44" spans="1:6" ht="15">
      <c r="A44" s="5" t="s">
        <v>77</v>
      </c>
      <c r="B44" s="30" t="s">
        <v>78</v>
      </c>
      <c r="C44" s="42"/>
      <c r="D44" s="42"/>
      <c r="E44" s="42"/>
      <c r="F44" s="27"/>
    </row>
    <row r="45" spans="1:6" ht="15">
      <c r="A45" s="5" t="s">
        <v>79</v>
      </c>
      <c r="B45" s="30" t="s">
        <v>80</v>
      </c>
      <c r="C45" s="42"/>
      <c r="D45" s="42"/>
      <c r="E45" s="42"/>
      <c r="F45" s="27"/>
    </row>
    <row r="46" spans="1:6" ht="15">
      <c r="A46" s="5" t="s">
        <v>367</v>
      </c>
      <c r="B46" s="30" t="s">
        <v>81</v>
      </c>
      <c r="C46" s="42"/>
      <c r="D46" s="42"/>
      <c r="E46" s="42"/>
      <c r="F46" s="27"/>
    </row>
    <row r="47" spans="1:6" ht="15">
      <c r="A47" s="5" t="s">
        <v>368</v>
      </c>
      <c r="B47" s="30" t="s">
        <v>82</v>
      </c>
      <c r="C47" s="42"/>
      <c r="D47" s="42"/>
      <c r="E47" s="42"/>
      <c r="F47" s="27"/>
    </row>
    <row r="48" spans="1:6" ht="15">
      <c r="A48" s="5" t="s">
        <v>83</v>
      </c>
      <c r="B48" s="30" t="s">
        <v>84</v>
      </c>
      <c r="C48" s="42"/>
      <c r="D48" s="42"/>
      <c r="E48" s="42"/>
      <c r="F48" s="27"/>
    </row>
    <row r="49" spans="1:6" ht="15">
      <c r="A49" s="7" t="s">
        <v>310</v>
      </c>
      <c r="B49" s="33" t="s">
        <v>85</v>
      </c>
      <c r="C49" s="42"/>
      <c r="D49" s="42"/>
      <c r="E49" s="42"/>
      <c r="F49" s="27"/>
    </row>
    <row r="50" spans="1:6" ht="15">
      <c r="A50" s="39" t="s">
        <v>311</v>
      </c>
      <c r="B50" s="51" t="s">
        <v>86</v>
      </c>
      <c r="C50" s="42"/>
      <c r="D50" s="42"/>
      <c r="E50" s="42"/>
      <c r="F50" s="27"/>
    </row>
    <row r="51" spans="1:6" ht="15">
      <c r="A51" s="13" t="s">
        <v>87</v>
      </c>
      <c r="B51" s="30" t="s">
        <v>88</v>
      </c>
      <c r="C51" s="42"/>
      <c r="D51" s="42"/>
      <c r="E51" s="42"/>
      <c r="F51" s="27"/>
    </row>
    <row r="52" spans="1:6" ht="15">
      <c r="A52" s="13" t="s">
        <v>312</v>
      </c>
      <c r="B52" s="30" t="s">
        <v>89</v>
      </c>
      <c r="C52" s="42"/>
      <c r="D52" s="42"/>
      <c r="E52" s="42"/>
      <c r="F52" s="27"/>
    </row>
    <row r="53" spans="1:6" ht="15">
      <c r="A53" s="17" t="s">
        <v>369</v>
      </c>
      <c r="B53" s="30" t="s">
        <v>90</v>
      </c>
      <c r="C53" s="42"/>
      <c r="D53" s="42"/>
      <c r="E53" s="42"/>
      <c r="F53" s="27"/>
    </row>
    <row r="54" spans="1:6" ht="15">
      <c r="A54" s="17" t="s">
        <v>370</v>
      </c>
      <c r="B54" s="30" t="s">
        <v>91</v>
      </c>
      <c r="C54" s="42"/>
      <c r="D54" s="42"/>
      <c r="E54" s="42"/>
      <c r="F54" s="27"/>
    </row>
    <row r="55" spans="1:6" ht="15">
      <c r="A55" s="17" t="s">
        <v>371</v>
      </c>
      <c r="B55" s="30" t="s">
        <v>92</v>
      </c>
      <c r="C55" s="42"/>
      <c r="D55" s="42"/>
      <c r="E55" s="42"/>
      <c r="F55" s="27"/>
    </row>
    <row r="56" spans="1:6" ht="15">
      <c r="A56" s="13" t="s">
        <v>372</v>
      </c>
      <c r="B56" s="30" t="s">
        <v>93</v>
      </c>
      <c r="C56" s="42"/>
      <c r="D56" s="42"/>
      <c r="E56" s="42"/>
      <c r="F56" s="27"/>
    </row>
    <row r="57" spans="1:6" ht="15">
      <c r="A57" s="13" t="s">
        <v>373</v>
      </c>
      <c r="B57" s="30" t="s">
        <v>94</v>
      </c>
      <c r="C57" s="42"/>
      <c r="D57" s="42"/>
      <c r="E57" s="42"/>
      <c r="F57" s="27"/>
    </row>
    <row r="58" spans="1:6" ht="15">
      <c r="A58" s="13" t="s">
        <v>374</v>
      </c>
      <c r="B58" s="30" t="s">
        <v>95</v>
      </c>
      <c r="C58" s="42"/>
      <c r="D58" s="42"/>
      <c r="E58" s="42"/>
      <c r="F58" s="27"/>
    </row>
    <row r="59" spans="1:6" ht="15">
      <c r="A59" s="48" t="s">
        <v>341</v>
      </c>
      <c r="B59" s="51" t="s">
        <v>96</v>
      </c>
      <c r="C59" s="42"/>
      <c r="D59" s="42"/>
      <c r="E59" s="42"/>
      <c r="F59" s="27"/>
    </row>
    <row r="60" spans="1:6" ht="15">
      <c r="A60" s="12" t="s">
        <v>375</v>
      </c>
      <c r="B60" s="30" t="s">
        <v>97</v>
      </c>
      <c r="C60" s="42"/>
      <c r="D60" s="42"/>
      <c r="E60" s="42"/>
      <c r="F60" s="27"/>
    </row>
    <row r="61" spans="1:6" ht="15">
      <c r="A61" s="12" t="s">
        <v>98</v>
      </c>
      <c r="B61" s="30" t="s">
        <v>99</v>
      </c>
      <c r="C61" s="42"/>
      <c r="D61" s="42"/>
      <c r="E61" s="42"/>
      <c r="F61" s="27"/>
    </row>
    <row r="62" spans="1:6" ht="30">
      <c r="A62" s="12" t="s">
        <v>100</v>
      </c>
      <c r="B62" s="30" t="s">
        <v>101</v>
      </c>
      <c r="C62" s="42"/>
      <c r="D62" s="42"/>
      <c r="E62" s="42"/>
      <c r="F62" s="27"/>
    </row>
    <row r="63" spans="1:6" ht="30">
      <c r="A63" s="12" t="s">
        <v>342</v>
      </c>
      <c r="B63" s="30" t="s">
        <v>102</v>
      </c>
      <c r="C63" s="42"/>
      <c r="D63" s="42"/>
      <c r="E63" s="42"/>
      <c r="F63" s="27"/>
    </row>
    <row r="64" spans="1:6" ht="30">
      <c r="A64" s="12" t="s">
        <v>376</v>
      </c>
      <c r="B64" s="30" t="s">
        <v>103</v>
      </c>
      <c r="C64" s="42"/>
      <c r="D64" s="42"/>
      <c r="E64" s="42"/>
      <c r="F64" s="27"/>
    </row>
    <row r="65" spans="1:6" ht="15">
      <c r="A65" s="12" t="s">
        <v>344</v>
      </c>
      <c r="B65" s="30" t="s">
        <v>104</v>
      </c>
      <c r="C65" s="42"/>
      <c r="D65" s="42"/>
      <c r="E65" s="42"/>
      <c r="F65" s="27"/>
    </row>
    <row r="66" spans="1:6" ht="30">
      <c r="A66" s="12" t="s">
        <v>377</v>
      </c>
      <c r="B66" s="30" t="s">
        <v>105</v>
      </c>
      <c r="C66" s="42"/>
      <c r="D66" s="42"/>
      <c r="E66" s="42"/>
      <c r="F66" s="27"/>
    </row>
    <row r="67" spans="1:6" ht="30">
      <c r="A67" s="12" t="s">
        <v>378</v>
      </c>
      <c r="B67" s="30" t="s">
        <v>106</v>
      </c>
      <c r="C67" s="42"/>
      <c r="D67" s="42"/>
      <c r="E67" s="42"/>
      <c r="F67" s="27"/>
    </row>
    <row r="68" spans="1:6" ht="15">
      <c r="A68" s="12" t="s">
        <v>107</v>
      </c>
      <c r="B68" s="30" t="s">
        <v>108</v>
      </c>
      <c r="C68" s="42"/>
      <c r="D68" s="42"/>
      <c r="E68" s="42"/>
      <c r="F68" s="27"/>
    </row>
    <row r="69" spans="1:6" ht="15">
      <c r="A69" s="20" t="s">
        <v>109</v>
      </c>
      <c r="B69" s="30" t="s">
        <v>110</v>
      </c>
      <c r="C69" s="42"/>
      <c r="D69" s="42"/>
      <c r="E69" s="42"/>
      <c r="F69" s="27"/>
    </row>
    <row r="70" spans="1:6" ht="15">
      <c r="A70" s="12" t="s">
        <v>379</v>
      </c>
      <c r="B70" s="30" t="s">
        <v>111</v>
      </c>
      <c r="C70" s="42"/>
      <c r="D70" s="42"/>
      <c r="E70" s="42"/>
      <c r="F70" s="27"/>
    </row>
    <row r="71" spans="1:6" ht="15">
      <c r="A71" s="20" t="s">
        <v>558</v>
      </c>
      <c r="B71" s="30" t="s">
        <v>112</v>
      </c>
      <c r="C71" s="42"/>
      <c r="D71" s="42"/>
      <c r="E71" s="42"/>
      <c r="F71" s="27"/>
    </row>
    <row r="72" spans="1:6" ht="15">
      <c r="A72" s="20" t="s">
        <v>559</v>
      </c>
      <c r="B72" s="30" t="s">
        <v>112</v>
      </c>
      <c r="C72" s="42"/>
      <c r="D72" s="42"/>
      <c r="E72" s="42"/>
      <c r="F72" s="27"/>
    </row>
    <row r="73" spans="1:6" ht="15">
      <c r="A73" s="48" t="s">
        <v>347</v>
      </c>
      <c r="B73" s="51" t="s">
        <v>113</v>
      </c>
      <c r="C73" s="42"/>
      <c r="D73" s="42"/>
      <c r="E73" s="42"/>
      <c r="F73" s="27"/>
    </row>
    <row r="74" spans="1:6" ht="15.75">
      <c r="A74" s="56" t="s">
        <v>504</v>
      </c>
      <c r="B74" s="51"/>
      <c r="C74" s="42"/>
      <c r="D74" s="42"/>
      <c r="E74" s="42"/>
      <c r="F74" s="27"/>
    </row>
    <row r="75" spans="1:6" ht="15">
      <c r="A75" s="34" t="s">
        <v>114</v>
      </c>
      <c r="B75" s="30" t="s">
        <v>115</v>
      </c>
      <c r="C75" s="42"/>
      <c r="D75" s="42"/>
      <c r="E75" s="42"/>
      <c r="F75" s="27"/>
    </row>
    <row r="76" spans="1:6" ht="15">
      <c r="A76" s="34" t="s">
        <v>380</v>
      </c>
      <c r="B76" s="30" t="s">
        <v>116</v>
      </c>
      <c r="C76" s="42"/>
      <c r="D76" s="42"/>
      <c r="E76" s="42"/>
      <c r="F76" s="27"/>
    </row>
    <row r="77" spans="1:6" ht="15">
      <c r="A77" s="34" t="s">
        <v>117</v>
      </c>
      <c r="B77" s="30" t="s">
        <v>118</v>
      </c>
      <c r="C77" s="42"/>
      <c r="D77" s="42"/>
      <c r="E77" s="42"/>
      <c r="F77" s="27"/>
    </row>
    <row r="78" spans="1:6" ht="15">
      <c r="A78" s="34" t="s">
        <v>119</v>
      </c>
      <c r="B78" s="30" t="s">
        <v>120</v>
      </c>
      <c r="C78" s="42"/>
      <c r="D78" s="42"/>
      <c r="E78" s="42"/>
      <c r="F78" s="27"/>
    </row>
    <row r="79" spans="1:6" ht="15">
      <c r="A79" s="6" t="s">
        <v>121</v>
      </c>
      <c r="B79" s="30" t="s">
        <v>122</v>
      </c>
      <c r="C79" s="42"/>
      <c r="D79" s="42"/>
      <c r="E79" s="42"/>
      <c r="F79" s="27"/>
    </row>
    <row r="80" spans="1:6" ht="15">
      <c r="A80" s="6" t="s">
        <v>123</v>
      </c>
      <c r="B80" s="30" t="s">
        <v>124</v>
      </c>
      <c r="C80" s="42"/>
      <c r="D80" s="42"/>
      <c r="E80" s="42"/>
      <c r="F80" s="27"/>
    </row>
    <row r="81" spans="1:6" ht="15">
      <c r="A81" s="6" t="s">
        <v>125</v>
      </c>
      <c r="B81" s="30" t="s">
        <v>126</v>
      </c>
      <c r="C81" s="42"/>
      <c r="D81" s="42"/>
      <c r="E81" s="42"/>
      <c r="F81" s="27"/>
    </row>
    <row r="82" spans="1:6" ht="15">
      <c r="A82" s="49" t="s">
        <v>349</v>
      </c>
      <c r="B82" s="51" t="s">
        <v>127</v>
      </c>
      <c r="C82" s="42"/>
      <c r="D82" s="42"/>
      <c r="E82" s="42"/>
      <c r="F82" s="27"/>
    </row>
    <row r="83" spans="1:6" ht="15">
      <c r="A83" s="13" t="s">
        <v>128</v>
      </c>
      <c r="B83" s="30" t="s">
        <v>129</v>
      </c>
      <c r="C83" s="42"/>
      <c r="D83" s="42"/>
      <c r="E83" s="42"/>
      <c r="F83" s="27"/>
    </row>
    <row r="84" spans="1:6" ht="15">
      <c r="A84" s="13" t="s">
        <v>130</v>
      </c>
      <c r="B84" s="30" t="s">
        <v>131</v>
      </c>
      <c r="C84" s="42"/>
      <c r="D84" s="42"/>
      <c r="E84" s="42"/>
      <c r="F84" s="27"/>
    </row>
    <row r="85" spans="1:6" ht="15">
      <c r="A85" s="13" t="s">
        <v>132</v>
      </c>
      <c r="B85" s="30" t="s">
        <v>133</v>
      </c>
      <c r="C85" s="42"/>
      <c r="D85" s="42"/>
      <c r="E85" s="42"/>
      <c r="F85" s="27"/>
    </row>
    <row r="86" spans="1:6" ht="15">
      <c r="A86" s="13" t="s">
        <v>134</v>
      </c>
      <c r="B86" s="30" t="s">
        <v>135</v>
      </c>
      <c r="C86" s="42"/>
      <c r="D86" s="42"/>
      <c r="E86" s="42"/>
      <c r="F86" s="27"/>
    </row>
    <row r="87" spans="1:6" ht="15">
      <c r="A87" s="48" t="s">
        <v>350</v>
      </c>
      <c r="B87" s="51" t="s">
        <v>136</v>
      </c>
      <c r="C87" s="42"/>
      <c r="D87" s="42"/>
      <c r="E87" s="42"/>
      <c r="F87" s="27"/>
    </row>
    <row r="88" spans="1:6" ht="30">
      <c r="A88" s="13" t="s">
        <v>137</v>
      </c>
      <c r="B88" s="30" t="s">
        <v>138</v>
      </c>
      <c r="C88" s="42"/>
      <c r="D88" s="42"/>
      <c r="E88" s="42"/>
      <c r="F88" s="27"/>
    </row>
    <row r="89" spans="1:6" ht="30">
      <c r="A89" s="13" t="s">
        <v>381</v>
      </c>
      <c r="B89" s="30" t="s">
        <v>139</v>
      </c>
      <c r="C89" s="42"/>
      <c r="D89" s="42"/>
      <c r="E89" s="42"/>
      <c r="F89" s="27"/>
    </row>
    <row r="90" spans="1:6" ht="30">
      <c r="A90" s="13" t="s">
        <v>382</v>
      </c>
      <c r="B90" s="30" t="s">
        <v>140</v>
      </c>
      <c r="C90" s="42"/>
      <c r="D90" s="42"/>
      <c r="E90" s="42"/>
      <c r="F90" s="27"/>
    </row>
    <row r="91" spans="1:6" ht="15">
      <c r="A91" s="13" t="s">
        <v>383</v>
      </c>
      <c r="B91" s="30" t="s">
        <v>141</v>
      </c>
      <c r="C91" s="42"/>
      <c r="D91" s="42"/>
      <c r="E91" s="42"/>
      <c r="F91" s="27"/>
    </row>
    <row r="92" spans="1:6" ht="30">
      <c r="A92" s="13" t="s">
        <v>384</v>
      </c>
      <c r="B92" s="30" t="s">
        <v>142</v>
      </c>
      <c r="C92" s="42"/>
      <c r="D92" s="42"/>
      <c r="E92" s="42"/>
      <c r="F92" s="27"/>
    </row>
    <row r="93" spans="1:6" ht="30">
      <c r="A93" s="13" t="s">
        <v>385</v>
      </c>
      <c r="B93" s="30" t="s">
        <v>143</v>
      </c>
      <c r="C93" s="42"/>
      <c r="D93" s="42"/>
      <c r="E93" s="42"/>
      <c r="F93" s="27"/>
    </row>
    <row r="94" spans="1:6" ht="15">
      <c r="A94" s="13" t="s">
        <v>144</v>
      </c>
      <c r="B94" s="30" t="s">
        <v>145</v>
      </c>
      <c r="C94" s="42"/>
      <c r="D94" s="42"/>
      <c r="E94" s="42"/>
      <c r="F94" s="27"/>
    </row>
    <row r="95" spans="1:6" ht="15">
      <c r="A95" s="13" t="s">
        <v>386</v>
      </c>
      <c r="B95" s="30" t="s">
        <v>146</v>
      </c>
      <c r="C95" s="42"/>
      <c r="D95" s="42"/>
      <c r="E95" s="42"/>
      <c r="F95" s="27"/>
    </row>
    <row r="96" spans="1:6" ht="15">
      <c r="A96" s="48" t="s">
        <v>351</v>
      </c>
      <c r="B96" s="51" t="s">
        <v>147</v>
      </c>
      <c r="C96" s="42"/>
      <c r="D96" s="42"/>
      <c r="E96" s="42"/>
      <c r="F96" s="27"/>
    </row>
    <row r="97" spans="1:6" ht="15.75">
      <c r="A97" s="56" t="s">
        <v>503</v>
      </c>
      <c r="B97" s="51"/>
      <c r="C97" s="42"/>
      <c r="D97" s="42"/>
      <c r="E97" s="42"/>
      <c r="F97" s="27"/>
    </row>
    <row r="98" spans="1:6" ht="15.75">
      <c r="A98" s="35" t="s">
        <v>394</v>
      </c>
      <c r="B98" s="36" t="s">
        <v>148</v>
      </c>
      <c r="C98" s="42"/>
      <c r="D98" s="42"/>
      <c r="E98" s="42"/>
      <c r="F98" s="27"/>
    </row>
    <row r="99" spans="1:25" ht="15">
      <c r="A99" s="13" t="s">
        <v>387</v>
      </c>
      <c r="B99" s="5" t="s">
        <v>149</v>
      </c>
      <c r="C99" s="13"/>
      <c r="D99" s="13"/>
      <c r="E99" s="13"/>
      <c r="F99" s="71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150</v>
      </c>
      <c r="B100" s="5" t="s">
        <v>151</v>
      </c>
      <c r="C100" s="13"/>
      <c r="D100" s="13"/>
      <c r="E100" s="13"/>
      <c r="F100" s="71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388</v>
      </c>
      <c r="B101" s="5" t="s">
        <v>152</v>
      </c>
      <c r="C101" s="13"/>
      <c r="D101" s="13"/>
      <c r="E101" s="13"/>
      <c r="F101" s="71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356</v>
      </c>
      <c r="B102" s="7" t="s">
        <v>153</v>
      </c>
      <c r="C102" s="15"/>
      <c r="D102" s="15"/>
      <c r="E102" s="15"/>
      <c r="F102" s="72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389</v>
      </c>
      <c r="B103" s="5" t="s">
        <v>154</v>
      </c>
      <c r="C103" s="37"/>
      <c r="D103" s="37"/>
      <c r="E103" s="37"/>
      <c r="F103" s="73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359</v>
      </c>
      <c r="B104" s="5" t="s">
        <v>155</v>
      </c>
      <c r="C104" s="37"/>
      <c r="D104" s="37"/>
      <c r="E104" s="37"/>
      <c r="F104" s="73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156</v>
      </c>
      <c r="B105" s="5" t="s">
        <v>157</v>
      </c>
      <c r="C105" s="13"/>
      <c r="D105" s="13"/>
      <c r="E105" s="13"/>
      <c r="F105" s="7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390</v>
      </c>
      <c r="B106" s="5" t="s">
        <v>158</v>
      </c>
      <c r="C106" s="13"/>
      <c r="D106" s="13"/>
      <c r="E106" s="13"/>
      <c r="F106" s="71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357</v>
      </c>
      <c r="B107" s="7" t="s">
        <v>159</v>
      </c>
      <c r="C107" s="14"/>
      <c r="D107" s="14"/>
      <c r="E107" s="14"/>
      <c r="F107" s="74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160</v>
      </c>
      <c r="B108" s="5" t="s">
        <v>161</v>
      </c>
      <c r="C108" s="37"/>
      <c r="D108" s="37"/>
      <c r="E108" s="37"/>
      <c r="F108" s="73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162</v>
      </c>
      <c r="B109" s="5" t="s">
        <v>163</v>
      </c>
      <c r="C109" s="37"/>
      <c r="D109" s="37"/>
      <c r="E109" s="37"/>
      <c r="F109" s="73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164</v>
      </c>
      <c r="B110" s="7" t="s">
        <v>165</v>
      </c>
      <c r="C110" s="37"/>
      <c r="D110" s="37"/>
      <c r="E110" s="37"/>
      <c r="F110" s="73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166</v>
      </c>
      <c r="B111" s="5" t="s">
        <v>167</v>
      </c>
      <c r="C111" s="37"/>
      <c r="D111" s="37"/>
      <c r="E111" s="37"/>
      <c r="F111" s="73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168</v>
      </c>
      <c r="B112" s="5" t="s">
        <v>169</v>
      </c>
      <c r="C112" s="37"/>
      <c r="D112" s="37"/>
      <c r="E112" s="37"/>
      <c r="F112" s="73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170</v>
      </c>
      <c r="B113" s="5" t="s">
        <v>171</v>
      </c>
      <c r="C113" s="37"/>
      <c r="D113" s="37"/>
      <c r="E113" s="37"/>
      <c r="F113" s="73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358</v>
      </c>
      <c r="B114" s="39" t="s">
        <v>172</v>
      </c>
      <c r="C114" s="14"/>
      <c r="D114" s="14"/>
      <c r="E114" s="14"/>
      <c r="F114" s="74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173</v>
      </c>
      <c r="B115" s="5" t="s">
        <v>174</v>
      </c>
      <c r="C115" s="37"/>
      <c r="D115" s="37"/>
      <c r="E115" s="37"/>
      <c r="F115" s="73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175</v>
      </c>
      <c r="B116" s="5" t="s">
        <v>176</v>
      </c>
      <c r="C116" s="13"/>
      <c r="D116" s="13"/>
      <c r="E116" s="13"/>
      <c r="F116" s="7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391</v>
      </c>
      <c r="B117" s="5" t="s">
        <v>177</v>
      </c>
      <c r="C117" s="37"/>
      <c r="D117" s="37"/>
      <c r="E117" s="37"/>
      <c r="F117" s="73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360</v>
      </c>
      <c r="B118" s="5" t="s">
        <v>178</v>
      </c>
      <c r="C118" s="37"/>
      <c r="D118" s="37"/>
      <c r="E118" s="37"/>
      <c r="F118" s="73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361</v>
      </c>
      <c r="B119" s="39" t="s">
        <v>179</v>
      </c>
      <c r="C119" s="14"/>
      <c r="D119" s="14"/>
      <c r="E119" s="14"/>
      <c r="F119" s="74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180</v>
      </c>
      <c r="B120" s="5" t="s">
        <v>181</v>
      </c>
      <c r="C120" s="13"/>
      <c r="D120" s="13"/>
      <c r="E120" s="13"/>
      <c r="F120" s="71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395</v>
      </c>
      <c r="B121" s="41" t="s">
        <v>182</v>
      </c>
      <c r="C121" s="14"/>
      <c r="D121" s="14"/>
      <c r="E121" s="14"/>
      <c r="F121" s="74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431</v>
      </c>
      <c r="B122" s="45"/>
      <c r="C122" s="42"/>
      <c r="D122" s="42"/>
      <c r="E122" s="42"/>
      <c r="F122" s="27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Header>&amp;R/2016. () önkormányzati rendelet 1. 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view="pageLayout" workbookViewId="0" topLeftCell="A1">
      <selection activeCell="A111" sqref="A111"/>
    </sheetView>
  </sheetViews>
  <sheetFormatPr defaultColWidth="9.140625" defaultRowHeight="15"/>
  <cols>
    <col min="1" max="1" width="77.57421875" style="0" customWidth="1"/>
    <col min="3" max="3" width="10.57421875" style="0" customWidth="1"/>
    <col min="4" max="4" width="8.421875" style="0" customWidth="1"/>
    <col min="5" max="5" width="7.421875" style="0" customWidth="1"/>
    <col min="6" max="6" width="14.140625" style="0" customWidth="1"/>
  </cols>
  <sheetData>
    <row r="1" spans="1:6" ht="24.75" customHeight="1">
      <c r="A1" s="134" t="s">
        <v>580</v>
      </c>
      <c r="B1" s="136"/>
      <c r="C1" s="136"/>
      <c r="D1" s="136"/>
      <c r="E1" s="136"/>
      <c r="F1" s="137"/>
    </row>
    <row r="2" spans="1:6" ht="21.75" customHeight="1">
      <c r="A2" s="135" t="s">
        <v>474</v>
      </c>
      <c r="B2" s="136"/>
      <c r="C2" s="136"/>
      <c r="D2" s="136"/>
      <c r="E2" s="136"/>
      <c r="F2" s="137"/>
    </row>
    <row r="3" ht="18">
      <c r="A3" s="47"/>
    </row>
    <row r="4" ht="15">
      <c r="A4" s="4"/>
    </row>
    <row r="5" spans="1:6" ht="90">
      <c r="A5" s="2" t="s">
        <v>11</v>
      </c>
      <c r="B5" s="3" t="s">
        <v>12</v>
      </c>
      <c r="C5" s="90" t="s">
        <v>5</v>
      </c>
      <c r="D5" s="90" t="s">
        <v>571</v>
      </c>
      <c r="E5" s="58" t="s">
        <v>507</v>
      </c>
      <c r="F5" s="70" t="s">
        <v>3</v>
      </c>
    </row>
    <row r="6" spans="1:6" ht="15">
      <c r="A6" s="28" t="s">
        <v>13</v>
      </c>
      <c r="B6" s="29" t="s">
        <v>14</v>
      </c>
      <c r="C6" s="42"/>
      <c r="D6" s="42"/>
      <c r="E6" s="42"/>
      <c r="F6" s="27"/>
    </row>
    <row r="7" spans="1:6" ht="15">
      <c r="A7" s="28" t="s">
        <v>15</v>
      </c>
      <c r="B7" s="30" t="s">
        <v>16</v>
      </c>
      <c r="C7" s="42"/>
      <c r="D7" s="42"/>
      <c r="E7" s="42"/>
      <c r="F7" s="27"/>
    </row>
    <row r="8" spans="1:6" ht="15">
      <c r="A8" s="28" t="s">
        <v>17</v>
      </c>
      <c r="B8" s="30" t="s">
        <v>18</v>
      </c>
      <c r="C8" s="42"/>
      <c r="D8" s="42"/>
      <c r="E8" s="42"/>
      <c r="F8" s="27"/>
    </row>
    <row r="9" spans="1:6" ht="15">
      <c r="A9" s="31" t="s">
        <v>19</v>
      </c>
      <c r="B9" s="30" t="s">
        <v>20</v>
      </c>
      <c r="C9" s="42"/>
      <c r="D9" s="42"/>
      <c r="E9" s="42"/>
      <c r="F9" s="27"/>
    </row>
    <row r="10" spans="1:6" ht="15">
      <c r="A10" s="31" t="s">
        <v>21</v>
      </c>
      <c r="B10" s="30" t="s">
        <v>22</v>
      </c>
      <c r="C10" s="42"/>
      <c r="D10" s="42"/>
      <c r="E10" s="42"/>
      <c r="F10" s="27"/>
    </row>
    <row r="11" spans="1:6" ht="15">
      <c r="A11" s="31" t="s">
        <v>23</v>
      </c>
      <c r="B11" s="30" t="s">
        <v>24</v>
      </c>
      <c r="C11" s="42"/>
      <c r="D11" s="42"/>
      <c r="E11" s="42"/>
      <c r="F11" s="27"/>
    </row>
    <row r="12" spans="1:6" ht="15">
      <c r="A12" s="31" t="s">
        <v>25</v>
      </c>
      <c r="B12" s="30" t="s">
        <v>26</v>
      </c>
      <c r="C12" s="42"/>
      <c r="D12" s="42"/>
      <c r="E12" s="42"/>
      <c r="F12" s="27"/>
    </row>
    <row r="13" spans="1:6" ht="15">
      <c r="A13" s="31" t="s">
        <v>27</v>
      </c>
      <c r="B13" s="30" t="s">
        <v>28</v>
      </c>
      <c r="C13" s="42"/>
      <c r="D13" s="42"/>
      <c r="E13" s="42"/>
      <c r="F13" s="27"/>
    </row>
    <row r="14" spans="1:6" ht="15">
      <c r="A14" s="5" t="s">
        <v>29</v>
      </c>
      <c r="B14" s="30" t="s">
        <v>30</v>
      </c>
      <c r="C14" s="42"/>
      <c r="D14" s="42"/>
      <c r="E14" s="42"/>
      <c r="F14" s="27"/>
    </row>
    <row r="15" spans="1:6" ht="15">
      <c r="A15" s="5" t="s">
        <v>31</v>
      </c>
      <c r="B15" s="30" t="s">
        <v>32</v>
      </c>
      <c r="C15" s="42"/>
      <c r="D15" s="42"/>
      <c r="E15" s="42"/>
      <c r="F15" s="27"/>
    </row>
    <row r="16" spans="1:6" ht="15">
      <c r="A16" s="5" t="s">
        <v>33</v>
      </c>
      <c r="B16" s="30" t="s">
        <v>34</v>
      </c>
      <c r="C16" s="42"/>
      <c r="D16" s="42"/>
      <c r="E16" s="42"/>
      <c r="F16" s="27"/>
    </row>
    <row r="17" spans="1:6" ht="15">
      <c r="A17" s="5" t="s">
        <v>35</v>
      </c>
      <c r="B17" s="30" t="s">
        <v>36</v>
      </c>
      <c r="C17" s="42"/>
      <c r="D17" s="42"/>
      <c r="E17" s="42"/>
      <c r="F17" s="27"/>
    </row>
    <row r="18" spans="1:6" ht="15">
      <c r="A18" s="5" t="s">
        <v>362</v>
      </c>
      <c r="B18" s="30" t="s">
        <v>37</v>
      </c>
      <c r="C18" s="42"/>
      <c r="D18" s="42"/>
      <c r="E18" s="42"/>
      <c r="F18" s="27"/>
    </row>
    <row r="19" spans="1:6" ht="15">
      <c r="A19" s="32" t="s">
        <v>305</v>
      </c>
      <c r="B19" s="33" t="s">
        <v>38</v>
      </c>
      <c r="C19" s="42"/>
      <c r="D19" s="42"/>
      <c r="E19" s="42"/>
      <c r="F19" s="27"/>
    </row>
    <row r="20" spans="1:6" ht="15">
      <c r="A20" s="5" t="s">
        <v>39</v>
      </c>
      <c r="B20" s="30" t="s">
        <v>40</v>
      </c>
      <c r="C20" s="42"/>
      <c r="D20" s="42"/>
      <c r="E20" s="42"/>
      <c r="F20" s="27"/>
    </row>
    <row r="21" spans="1:6" ht="30">
      <c r="A21" s="5" t="s">
        <v>41</v>
      </c>
      <c r="B21" s="30" t="s">
        <v>42</v>
      </c>
      <c r="C21" s="42"/>
      <c r="D21" s="42"/>
      <c r="E21" s="42"/>
      <c r="F21" s="27"/>
    </row>
    <row r="22" spans="1:6" ht="15">
      <c r="A22" s="6" t="s">
        <v>43</v>
      </c>
      <c r="B22" s="30" t="s">
        <v>44</v>
      </c>
      <c r="C22" s="42"/>
      <c r="D22" s="42"/>
      <c r="E22" s="42"/>
      <c r="F22" s="27"/>
    </row>
    <row r="23" spans="1:6" ht="15">
      <c r="A23" s="7" t="s">
        <v>306</v>
      </c>
      <c r="B23" s="33" t="s">
        <v>45</v>
      </c>
      <c r="C23" s="42"/>
      <c r="D23" s="42"/>
      <c r="E23" s="42"/>
      <c r="F23" s="27"/>
    </row>
    <row r="24" spans="1:6" ht="15">
      <c r="A24" s="50" t="s">
        <v>392</v>
      </c>
      <c r="B24" s="51" t="s">
        <v>46</v>
      </c>
      <c r="C24" s="42"/>
      <c r="D24" s="42"/>
      <c r="E24" s="42"/>
      <c r="F24" s="27"/>
    </row>
    <row r="25" spans="1:6" ht="15">
      <c r="A25" s="39" t="s">
        <v>363</v>
      </c>
      <c r="B25" s="51" t="s">
        <v>47</v>
      </c>
      <c r="C25" s="42"/>
      <c r="D25" s="42"/>
      <c r="E25" s="42"/>
      <c r="F25" s="27"/>
    </row>
    <row r="26" spans="1:6" ht="15">
      <c r="A26" s="5" t="s">
        <v>48</v>
      </c>
      <c r="B26" s="30" t="s">
        <v>49</v>
      </c>
      <c r="C26" s="42"/>
      <c r="D26" s="42"/>
      <c r="E26" s="42"/>
      <c r="F26" s="27"/>
    </row>
    <row r="27" spans="1:6" ht="15">
      <c r="A27" s="5" t="s">
        <v>50</v>
      </c>
      <c r="B27" s="30" t="s">
        <v>51</v>
      </c>
      <c r="C27" s="42"/>
      <c r="D27" s="42"/>
      <c r="E27" s="42"/>
      <c r="F27" s="27"/>
    </row>
    <row r="28" spans="1:6" ht="15">
      <c r="A28" s="5" t="s">
        <v>52</v>
      </c>
      <c r="B28" s="30" t="s">
        <v>53</v>
      </c>
      <c r="C28" s="42"/>
      <c r="D28" s="42"/>
      <c r="E28" s="42"/>
      <c r="F28" s="27"/>
    </row>
    <row r="29" spans="1:6" ht="15">
      <c r="A29" s="7" t="s">
        <v>307</v>
      </c>
      <c r="B29" s="33" t="s">
        <v>54</v>
      </c>
      <c r="C29" s="42"/>
      <c r="D29" s="42"/>
      <c r="E29" s="42"/>
      <c r="F29" s="27"/>
    </row>
    <row r="30" spans="1:6" ht="15">
      <c r="A30" s="5" t="s">
        <v>55</v>
      </c>
      <c r="B30" s="30" t="s">
        <v>56</v>
      </c>
      <c r="C30" s="42"/>
      <c r="D30" s="42"/>
      <c r="E30" s="42"/>
      <c r="F30" s="27"/>
    </row>
    <row r="31" spans="1:6" ht="15">
      <c r="A31" s="5" t="s">
        <v>57</v>
      </c>
      <c r="B31" s="30" t="s">
        <v>58</v>
      </c>
      <c r="C31" s="42"/>
      <c r="D31" s="42"/>
      <c r="E31" s="42"/>
      <c r="F31" s="27"/>
    </row>
    <row r="32" spans="1:6" ht="15" customHeight="1">
      <c r="A32" s="7" t="s">
        <v>393</v>
      </c>
      <c r="B32" s="33" t="s">
        <v>59</v>
      </c>
      <c r="C32" s="42"/>
      <c r="D32" s="42"/>
      <c r="E32" s="42"/>
      <c r="F32" s="27"/>
    </row>
    <row r="33" spans="1:6" ht="15">
      <c r="A33" s="5" t="s">
        <v>60</v>
      </c>
      <c r="B33" s="30" t="s">
        <v>61</v>
      </c>
      <c r="C33" s="42"/>
      <c r="D33" s="42"/>
      <c r="E33" s="42"/>
      <c r="F33" s="27"/>
    </row>
    <row r="34" spans="1:6" ht="15">
      <c r="A34" s="5" t="s">
        <v>62</v>
      </c>
      <c r="B34" s="30" t="s">
        <v>63</v>
      </c>
      <c r="C34" s="42"/>
      <c r="D34" s="42"/>
      <c r="E34" s="42"/>
      <c r="F34" s="27"/>
    </row>
    <row r="35" spans="1:6" ht="15">
      <c r="A35" s="5" t="s">
        <v>364</v>
      </c>
      <c r="B35" s="30" t="s">
        <v>64</v>
      </c>
      <c r="C35" s="42"/>
      <c r="D35" s="42"/>
      <c r="E35" s="42"/>
      <c r="F35" s="27"/>
    </row>
    <row r="36" spans="1:6" ht="15">
      <c r="A36" s="5" t="s">
        <v>65</v>
      </c>
      <c r="B36" s="30" t="s">
        <v>66</v>
      </c>
      <c r="C36" s="42"/>
      <c r="D36" s="42"/>
      <c r="E36" s="42"/>
      <c r="F36" s="27"/>
    </row>
    <row r="37" spans="1:6" ht="15">
      <c r="A37" s="10" t="s">
        <v>365</v>
      </c>
      <c r="B37" s="30" t="s">
        <v>67</v>
      </c>
      <c r="C37" s="42"/>
      <c r="D37" s="42"/>
      <c r="E37" s="42"/>
      <c r="F37" s="27"/>
    </row>
    <row r="38" spans="1:6" ht="15">
      <c r="A38" s="6" t="s">
        <v>68</v>
      </c>
      <c r="B38" s="30" t="s">
        <v>69</v>
      </c>
      <c r="C38" s="42"/>
      <c r="D38" s="42"/>
      <c r="E38" s="42"/>
      <c r="F38" s="27"/>
    </row>
    <row r="39" spans="1:6" ht="15">
      <c r="A39" s="5" t="s">
        <v>366</v>
      </c>
      <c r="B39" s="30" t="s">
        <v>70</v>
      </c>
      <c r="C39" s="42"/>
      <c r="D39" s="42"/>
      <c r="E39" s="42"/>
      <c r="F39" s="27"/>
    </row>
    <row r="40" spans="1:6" ht="15">
      <c r="A40" s="7" t="s">
        <v>308</v>
      </c>
      <c r="B40" s="33" t="s">
        <v>71</v>
      </c>
      <c r="C40" s="42"/>
      <c r="D40" s="42"/>
      <c r="E40" s="42"/>
      <c r="F40" s="27"/>
    </row>
    <row r="41" spans="1:6" ht="15">
      <c r="A41" s="5" t="s">
        <v>72</v>
      </c>
      <c r="B41" s="30" t="s">
        <v>73</v>
      </c>
      <c r="C41" s="42"/>
      <c r="D41" s="42"/>
      <c r="E41" s="42"/>
      <c r="F41" s="27"/>
    </row>
    <row r="42" spans="1:6" ht="15">
      <c r="A42" s="5" t="s">
        <v>74</v>
      </c>
      <c r="B42" s="30" t="s">
        <v>75</v>
      </c>
      <c r="C42" s="42"/>
      <c r="D42" s="42"/>
      <c r="E42" s="42"/>
      <c r="F42" s="27"/>
    </row>
    <row r="43" spans="1:6" ht="15">
      <c r="A43" s="7" t="s">
        <v>309</v>
      </c>
      <c r="B43" s="33" t="s">
        <v>76</v>
      </c>
      <c r="C43" s="42"/>
      <c r="D43" s="42"/>
      <c r="E43" s="42"/>
      <c r="F43" s="27"/>
    </row>
    <row r="44" spans="1:6" ht="15">
      <c r="A44" s="5" t="s">
        <v>77</v>
      </c>
      <c r="B44" s="30" t="s">
        <v>78</v>
      </c>
      <c r="C44" s="42"/>
      <c r="D44" s="42"/>
      <c r="E44" s="42"/>
      <c r="F44" s="27"/>
    </row>
    <row r="45" spans="1:6" ht="15">
      <c r="A45" s="5" t="s">
        <v>79</v>
      </c>
      <c r="B45" s="30" t="s">
        <v>80</v>
      </c>
      <c r="C45" s="42"/>
      <c r="D45" s="42"/>
      <c r="E45" s="42"/>
      <c r="F45" s="27"/>
    </row>
    <row r="46" spans="1:6" ht="15">
      <c r="A46" s="5" t="s">
        <v>367</v>
      </c>
      <c r="B46" s="30" t="s">
        <v>81</v>
      </c>
      <c r="C46" s="42"/>
      <c r="D46" s="42"/>
      <c r="E46" s="42"/>
      <c r="F46" s="27"/>
    </row>
    <row r="47" spans="1:6" ht="15">
      <c r="A47" s="5" t="s">
        <v>368</v>
      </c>
      <c r="B47" s="30" t="s">
        <v>82</v>
      </c>
      <c r="C47" s="42"/>
      <c r="D47" s="42"/>
      <c r="E47" s="42"/>
      <c r="F47" s="27"/>
    </row>
    <row r="48" spans="1:6" ht="15">
      <c r="A48" s="5" t="s">
        <v>83</v>
      </c>
      <c r="B48" s="30" t="s">
        <v>84</v>
      </c>
      <c r="C48" s="42"/>
      <c r="D48" s="42"/>
      <c r="E48" s="42"/>
      <c r="F48" s="27"/>
    </row>
    <row r="49" spans="1:6" ht="15">
      <c r="A49" s="7" t="s">
        <v>310</v>
      </c>
      <c r="B49" s="33" t="s">
        <v>85</v>
      </c>
      <c r="C49" s="42"/>
      <c r="D49" s="42"/>
      <c r="E49" s="42"/>
      <c r="F49" s="27"/>
    </row>
    <row r="50" spans="1:6" ht="15">
      <c r="A50" s="39" t="s">
        <v>311</v>
      </c>
      <c r="B50" s="51" t="s">
        <v>86</v>
      </c>
      <c r="C50" s="42"/>
      <c r="D50" s="42"/>
      <c r="E50" s="42"/>
      <c r="F50" s="27"/>
    </row>
    <row r="51" spans="1:6" ht="15">
      <c r="A51" s="13" t="s">
        <v>87</v>
      </c>
      <c r="B51" s="30" t="s">
        <v>88</v>
      </c>
      <c r="C51" s="42"/>
      <c r="D51" s="42"/>
      <c r="E51" s="42"/>
      <c r="F51" s="27"/>
    </row>
    <row r="52" spans="1:6" ht="15">
      <c r="A52" s="13" t="s">
        <v>312</v>
      </c>
      <c r="B52" s="30" t="s">
        <v>89</v>
      </c>
      <c r="C52" s="42"/>
      <c r="D52" s="42"/>
      <c r="E52" s="42"/>
      <c r="F52" s="27"/>
    </row>
    <row r="53" spans="1:6" ht="15">
      <c r="A53" s="17" t="s">
        <v>369</v>
      </c>
      <c r="B53" s="30" t="s">
        <v>90</v>
      </c>
      <c r="C53" s="42"/>
      <c r="D53" s="42"/>
      <c r="E53" s="42"/>
      <c r="F53" s="27"/>
    </row>
    <row r="54" spans="1:6" ht="15">
      <c r="A54" s="17" t="s">
        <v>370</v>
      </c>
      <c r="B54" s="30" t="s">
        <v>91</v>
      </c>
      <c r="C54" s="42"/>
      <c r="D54" s="42"/>
      <c r="E54" s="42"/>
      <c r="F54" s="27"/>
    </row>
    <row r="55" spans="1:6" ht="15">
      <c r="A55" s="17" t="s">
        <v>371</v>
      </c>
      <c r="B55" s="30" t="s">
        <v>92</v>
      </c>
      <c r="C55" s="42"/>
      <c r="D55" s="42"/>
      <c r="E55" s="42"/>
      <c r="F55" s="27"/>
    </row>
    <row r="56" spans="1:6" ht="15">
      <c r="A56" s="13" t="s">
        <v>372</v>
      </c>
      <c r="B56" s="30" t="s">
        <v>93</v>
      </c>
      <c r="C56" s="42"/>
      <c r="D56" s="42"/>
      <c r="E56" s="42"/>
      <c r="F56" s="27"/>
    </row>
    <row r="57" spans="1:6" ht="15">
      <c r="A57" s="13" t="s">
        <v>373</v>
      </c>
      <c r="B57" s="30" t="s">
        <v>94</v>
      </c>
      <c r="C57" s="42"/>
      <c r="D57" s="42"/>
      <c r="E57" s="42"/>
      <c r="F57" s="27"/>
    </row>
    <row r="58" spans="1:6" ht="15">
      <c r="A58" s="13" t="s">
        <v>374</v>
      </c>
      <c r="B58" s="30" t="s">
        <v>95</v>
      </c>
      <c r="C58" s="42"/>
      <c r="D58" s="42"/>
      <c r="E58" s="42"/>
      <c r="F58" s="27"/>
    </row>
    <row r="59" spans="1:6" ht="15">
      <c r="A59" s="48" t="s">
        <v>341</v>
      </c>
      <c r="B59" s="51" t="s">
        <v>96</v>
      </c>
      <c r="C59" s="42"/>
      <c r="D59" s="42"/>
      <c r="E59" s="42"/>
      <c r="F59" s="27"/>
    </row>
    <row r="60" spans="1:6" ht="15">
      <c r="A60" s="12" t="s">
        <v>375</v>
      </c>
      <c r="B60" s="30" t="s">
        <v>97</v>
      </c>
      <c r="C60" s="42"/>
      <c r="D60" s="42"/>
      <c r="E60" s="42"/>
      <c r="F60" s="27"/>
    </row>
    <row r="61" spans="1:6" ht="15">
      <c r="A61" s="12" t="s">
        <v>98</v>
      </c>
      <c r="B61" s="30" t="s">
        <v>99</v>
      </c>
      <c r="C61" s="42"/>
      <c r="D61" s="42"/>
      <c r="E61" s="42"/>
      <c r="F61" s="27"/>
    </row>
    <row r="62" spans="1:6" ht="30">
      <c r="A62" s="12" t="s">
        <v>100</v>
      </c>
      <c r="B62" s="30" t="s">
        <v>101</v>
      </c>
      <c r="C62" s="42"/>
      <c r="D62" s="42"/>
      <c r="E62" s="42"/>
      <c r="F62" s="27"/>
    </row>
    <row r="63" spans="1:6" ht="30">
      <c r="A63" s="12" t="s">
        <v>342</v>
      </c>
      <c r="B63" s="30" t="s">
        <v>102</v>
      </c>
      <c r="C63" s="42"/>
      <c r="D63" s="42"/>
      <c r="E63" s="42"/>
      <c r="F63" s="27"/>
    </row>
    <row r="64" spans="1:6" ht="30">
      <c r="A64" s="12" t="s">
        <v>376</v>
      </c>
      <c r="B64" s="30" t="s">
        <v>103</v>
      </c>
      <c r="C64" s="42"/>
      <c r="D64" s="42"/>
      <c r="E64" s="42"/>
      <c r="F64" s="27"/>
    </row>
    <row r="65" spans="1:6" ht="15">
      <c r="A65" s="12" t="s">
        <v>344</v>
      </c>
      <c r="B65" s="30" t="s">
        <v>104</v>
      </c>
      <c r="C65" s="42"/>
      <c r="D65" s="42"/>
      <c r="E65" s="42"/>
      <c r="F65" s="27"/>
    </row>
    <row r="66" spans="1:6" ht="30">
      <c r="A66" s="12" t="s">
        <v>377</v>
      </c>
      <c r="B66" s="30" t="s">
        <v>105</v>
      </c>
      <c r="C66" s="42"/>
      <c r="D66" s="42"/>
      <c r="E66" s="42"/>
      <c r="F66" s="27"/>
    </row>
    <row r="67" spans="1:6" ht="30">
      <c r="A67" s="12" t="s">
        <v>378</v>
      </c>
      <c r="B67" s="30" t="s">
        <v>106</v>
      </c>
      <c r="C67" s="42"/>
      <c r="D67" s="42"/>
      <c r="E67" s="42"/>
      <c r="F67" s="27"/>
    </row>
    <row r="68" spans="1:6" ht="15">
      <c r="A68" s="12" t="s">
        <v>107</v>
      </c>
      <c r="B68" s="30" t="s">
        <v>108</v>
      </c>
      <c r="C68" s="42"/>
      <c r="D68" s="42"/>
      <c r="E68" s="42"/>
      <c r="F68" s="27"/>
    </row>
    <row r="69" spans="1:6" ht="15">
      <c r="A69" s="20" t="s">
        <v>109</v>
      </c>
      <c r="B69" s="30" t="s">
        <v>110</v>
      </c>
      <c r="C69" s="42"/>
      <c r="D69" s="42"/>
      <c r="E69" s="42"/>
      <c r="F69" s="27"/>
    </row>
    <row r="70" spans="1:6" ht="15">
      <c r="A70" s="12" t="s">
        <v>379</v>
      </c>
      <c r="B70" s="30" t="s">
        <v>111</v>
      </c>
      <c r="C70" s="42"/>
      <c r="D70" s="42"/>
      <c r="E70" s="42"/>
      <c r="F70" s="27"/>
    </row>
    <row r="71" spans="1:6" ht="15">
      <c r="A71" s="20" t="s">
        <v>558</v>
      </c>
      <c r="B71" s="30" t="s">
        <v>112</v>
      </c>
      <c r="C71" s="42"/>
      <c r="D71" s="42"/>
      <c r="E71" s="42"/>
      <c r="F71" s="27"/>
    </row>
    <row r="72" spans="1:6" ht="15">
      <c r="A72" s="20" t="s">
        <v>559</v>
      </c>
      <c r="B72" s="30" t="s">
        <v>112</v>
      </c>
      <c r="C72" s="42"/>
      <c r="D72" s="42"/>
      <c r="E72" s="42"/>
      <c r="F72" s="27"/>
    </row>
    <row r="73" spans="1:6" ht="15">
      <c r="A73" s="48" t="s">
        <v>347</v>
      </c>
      <c r="B73" s="51" t="s">
        <v>113</v>
      </c>
      <c r="C73" s="42"/>
      <c r="D73" s="42"/>
      <c r="E73" s="42"/>
      <c r="F73" s="27"/>
    </row>
    <row r="74" spans="1:6" ht="15.75">
      <c r="A74" s="56" t="s">
        <v>504</v>
      </c>
      <c r="B74" s="51"/>
      <c r="C74" s="42"/>
      <c r="D74" s="42"/>
      <c r="E74" s="42"/>
      <c r="F74" s="27"/>
    </row>
    <row r="75" spans="1:6" ht="15">
      <c r="A75" s="34" t="s">
        <v>114</v>
      </c>
      <c r="B75" s="30" t="s">
        <v>115</v>
      </c>
      <c r="C75" s="42"/>
      <c r="D75" s="42"/>
      <c r="E75" s="42"/>
      <c r="F75" s="27"/>
    </row>
    <row r="76" spans="1:6" ht="15">
      <c r="A76" s="34" t="s">
        <v>380</v>
      </c>
      <c r="B76" s="30" t="s">
        <v>116</v>
      </c>
      <c r="C76" s="42"/>
      <c r="D76" s="42"/>
      <c r="E76" s="42"/>
      <c r="F76" s="27"/>
    </row>
    <row r="77" spans="1:6" ht="15">
      <c r="A77" s="34" t="s">
        <v>117</v>
      </c>
      <c r="B77" s="30" t="s">
        <v>118</v>
      </c>
      <c r="C77" s="42"/>
      <c r="D77" s="42"/>
      <c r="E77" s="42"/>
      <c r="F77" s="27"/>
    </row>
    <row r="78" spans="1:6" ht="15">
      <c r="A78" s="34" t="s">
        <v>119</v>
      </c>
      <c r="B78" s="30" t="s">
        <v>120</v>
      </c>
      <c r="C78" s="42"/>
      <c r="D78" s="42"/>
      <c r="E78" s="42"/>
      <c r="F78" s="27"/>
    </row>
    <row r="79" spans="1:6" ht="15">
      <c r="A79" s="6" t="s">
        <v>121</v>
      </c>
      <c r="B79" s="30" t="s">
        <v>122</v>
      </c>
      <c r="C79" s="42"/>
      <c r="D79" s="42"/>
      <c r="E79" s="42"/>
      <c r="F79" s="27"/>
    </row>
    <row r="80" spans="1:6" ht="15">
      <c r="A80" s="6" t="s">
        <v>123</v>
      </c>
      <c r="B80" s="30" t="s">
        <v>124</v>
      </c>
      <c r="C80" s="42"/>
      <c r="D80" s="42"/>
      <c r="E80" s="42"/>
      <c r="F80" s="27"/>
    </row>
    <row r="81" spans="1:6" ht="15">
      <c r="A81" s="6" t="s">
        <v>125</v>
      </c>
      <c r="B81" s="30" t="s">
        <v>126</v>
      </c>
      <c r="C81" s="42"/>
      <c r="D81" s="42"/>
      <c r="E81" s="42"/>
      <c r="F81" s="27"/>
    </row>
    <row r="82" spans="1:6" ht="15">
      <c r="A82" s="49" t="s">
        <v>349</v>
      </c>
      <c r="B82" s="51" t="s">
        <v>127</v>
      </c>
      <c r="C82" s="42"/>
      <c r="D82" s="42"/>
      <c r="E82" s="42"/>
      <c r="F82" s="27"/>
    </row>
    <row r="83" spans="1:6" ht="15">
      <c r="A83" s="13" t="s">
        <v>128</v>
      </c>
      <c r="B83" s="30" t="s">
        <v>129</v>
      </c>
      <c r="C83" s="42"/>
      <c r="D83" s="42"/>
      <c r="E83" s="42"/>
      <c r="F83" s="27"/>
    </row>
    <row r="84" spans="1:6" ht="15">
      <c r="A84" s="13" t="s">
        <v>130</v>
      </c>
      <c r="B84" s="30" t="s">
        <v>131</v>
      </c>
      <c r="C84" s="42"/>
      <c r="D84" s="42"/>
      <c r="E84" s="42"/>
      <c r="F84" s="27"/>
    </row>
    <row r="85" spans="1:6" ht="15">
      <c r="A85" s="13" t="s">
        <v>132</v>
      </c>
      <c r="B85" s="30" t="s">
        <v>133</v>
      </c>
      <c r="C85" s="42"/>
      <c r="D85" s="42"/>
      <c r="E85" s="42"/>
      <c r="F85" s="27"/>
    </row>
    <row r="86" spans="1:6" ht="15">
      <c r="A86" s="13" t="s">
        <v>134</v>
      </c>
      <c r="B86" s="30" t="s">
        <v>135</v>
      </c>
      <c r="C86" s="42"/>
      <c r="D86" s="42"/>
      <c r="E86" s="42"/>
      <c r="F86" s="27"/>
    </row>
    <row r="87" spans="1:6" ht="15">
      <c r="A87" s="48" t="s">
        <v>350</v>
      </c>
      <c r="B87" s="51" t="s">
        <v>136</v>
      </c>
      <c r="C87" s="42"/>
      <c r="D87" s="42"/>
      <c r="E87" s="42"/>
      <c r="F87" s="27"/>
    </row>
    <row r="88" spans="1:6" ht="30">
      <c r="A88" s="13" t="s">
        <v>137</v>
      </c>
      <c r="B88" s="30" t="s">
        <v>138</v>
      </c>
      <c r="C88" s="42"/>
      <c r="D88" s="42"/>
      <c r="E88" s="42"/>
      <c r="F88" s="27"/>
    </row>
    <row r="89" spans="1:6" ht="30">
      <c r="A89" s="13" t="s">
        <v>381</v>
      </c>
      <c r="B89" s="30" t="s">
        <v>139</v>
      </c>
      <c r="C89" s="42"/>
      <c r="D89" s="42"/>
      <c r="E89" s="42"/>
      <c r="F89" s="27"/>
    </row>
    <row r="90" spans="1:6" ht="30">
      <c r="A90" s="13" t="s">
        <v>382</v>
      </c>
      <c r="B90" s="30" t="s">
        <v>140</v>
      </c>
      <c r="C90" s="42"/>
      <c r="D90" s="42"/>
      <c r="E90" s="42"/>
      <c r="F90" s="27"/>
    </row>
    <row r="91" spans="1:6" ht="15">
      <c r="A91" s="13" t="s">
        <v>383</v>
      </c>
      <c r="B91" s="30" t="s">
        <v>141</v>
      </c>
      <c r="C91" s="42"/>
      <c r="D91" s="42"/>
      <c r="E91" s="42"/>
      <c r="F91" s="27"/>
    </row>
    <row r="92" spans="1:6" ht="30">
      <c r="A92" s="13" t="s">
        <v>384</v>
      </c>
      <c r="B92" s="30" t="s">
        <v>142</v>
      </c>
      <c r="C92" s="42"/>
      <c r="D92" s="42"/>
      <c r="E92" s="42"/>
      <c r="F92" s="27"/>
    </row>
    <row r="93" spans="1:6" ht="30">
      <c r="A93" s="13" t="s">
        <v>385</v>
      </c>
      <c r="B93" s="30" t="s">
        <v>143</v>
      </c>
      <c r="C93" s="42"/>
      <c r="D93" s="42"/>
      <c r="E93" s="42"/>
      <c r="F93" s="27"/>
    </row>
    <row r="94" spans="1:6" ht="15">
      <c r="A94" s="13" t="s">
        <v>144</v>
      </c>
      <c r="B94" s="30" t="s">
        <v>145</v>
      </c>
      <c r="C94" s="42"/>
      <c r="D94" s="42"/>
      <c r="E94" s="42"/>
      <c r="F94" s="27"/>
    </row>
    <row r="95" spans="1:6" ht="15">
      <c r="A95" s="13" t="s">
        <v>386</v>
      </c>
      <c r="B95" s="30" t="s">
        <v>146</v>
      </c>
      <c r="C95" s="42"/>
      <c r="D95" s="42"/>
      <c r="E95" s="42"/>
      <c r="F95" s="27"/>
    </row>
    <row r="96" spans="1:6" ht="15">
      <c r="A96" s="48" t="s">
        <v>351</v>
      </c>
      <c r="B96" s="51" t="s">
        <v>147</v>
      </c>
      <c r="C96" s="42"/>
      <c r="D96" s="42"/>
      <c r="E96" s="42"/>
      <c r="F96" s="27"/>
    </row>
    <row r="97" spans="1:6" ht="15.75">
      <c r="A97" s="56" t="s">
        <v>503</v>
      </c>
      <c r="B97" s="51"/>
      <c r="C97" s="42"/>
      <c r="D97" s="42"/>
      <c r="E97" s="42"/>
      <c r="F97" s="27"/>
    </row>
    <row r="98" spans="1:6" ht="15.75">
      <c r="A98" s="35" t="s">
        <v>394</v>
      </c>
      <c r="B98" s="36" t="s">
        <v>148</v>
      </c>
      <c r="C98" s="42"/>
      <c r="E98" s="42"/>
      <c r="F98" s="27"/>
    </row>
    <row r="99" spans="1:25" ht="15">
      <c r="A99" s="13" t="s">
        <v>387</v>
      </c>
      <c r="B99" s="5" t="s">
        <v>149</v>
      </c>
      <c r="C99" s="13"/>
      <c r="D99" s="13"/>
      <c r="E99" s="13"/>
      <c r="F99" s="71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150</v>
      </c>
      <c r="B100" s="5" t="s">
        <v>151</v>
      </c>
      <c r="C100" s="13"/>
      <c r="D100" s="13"/>
      <c r="E100" s="13"/>
      <c r="F100" s="71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388</v>
      </c>
      <c r="B101" s="5" t="s">
        <v>152</v>
      </c>
      <c r="C101" s="13"/>
      <c r="D101" s="13"/>
      <c r="E101" s="13"/>
      <c r="F101" s="71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356</v>
      </c>
      <c r="B102" s="7" t="s">
        <v>153</v>
      </c>
      <c r="C102" s="15"/>
      <c r="D102" s="15"/>
      <c r="E102" s="15"/>
      <c r="F102" s="72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389</v>
      </c>
      <c r="B103" s="5" t="s">
        <v>154</v>
      </c>
      <c r="C103" s="37"/>
      <c r="D103" s="37"/>
      <c r="E103" s="37"/>
      <c r="F103" s="73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359</v>
      </c>
      <c r="B104" s="5" t="s">
        <v>155</v>
      </c>
      <c r="C104" s="37"/>
      <c r="D104" s="37"/>
      <c r="E104" s="37"/>
      <c r="F104" s="73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156</v>
      </c>
      <c r="B105" s="5" t="s">
        <v>157</v>
      </c>
      <c r="C105" s="13"/>
      <c r="D105" s="13"/>
      <c r="E105" s="13"/>
      <c r="F105" s="7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390</v>
      </c>
      <c r="B106" s="5" t="s">
        <v>158</v>
      </c>
      <c r="C106" s="13"/>
      <c r="D106" s="13"/>
      <c r="E106" s="13"/>
      <c r="F106" s="71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357</v>
      </c>
      <c r="B107" s="7" t="s">
        <v>159</v>
      </c>
      <c r="C107" s="14"/>
      <c r="D107" s="14"/>
      <c r="E107" s="14"/>
      <c r="F107" s="74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160</v>
      </c>
      <c r="B108" s="5" t="s">
        <v>161</v>
      </c>
      <c r="C108" s="37"/>
      <c r="D108" s="37"/>
      <c r="E108" s="37"/>
      <c r="F108" s="73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162</v>
      </c>
      <c r="B109" s="5" t="s">
        <v>163</v>
      </c>
      <c r="C109" s="37"/>
      <c r="D109" s="37"/>
      <c r="E109" s="37"/>
      <c r="F109" s="73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164</v>
      </c>
      <c r="B110" s="7" t="s">
        <v>165</v>
      </c>
      <c r="C110" s="37"/>
      <c r="D110" s="37"/>
      <c r="E110" s="37"/>
      <c r="F110" s="73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166</v>
      </c>
      <c r="B111" s="5" t="s">
        <v>167</v>
      </c>
      <c r="C111" s="37"/>
      <c r="D111" s="37"/>
      <c r="E111" s="37"/>
      <c r="F111" s="73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168</v>
      </c>
      <c r="B112" s="5" t="s">
        <v>169</v>
      </c>
      <c r="C112" s="37"/>
      <c r="D112" s="37"/>
      <c r="E112" s="37"/>
      <c r="F112" s="73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170</v>
      </c>
      <c r="B113" s="5" t="s">
        <v>171</v>
      </c>
      <c r="C113" s="37"/>
      <c r="D113" s="37"/>
      <c r="E113" s="37"/>
      <c r="F113" s="73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358</v>
      </c>
      <c r="B114" s="39" t="s">
        <v>172</v>
      </c>
      <c r="C114" s="14"/>
      <c r="D114" s="14"/>
      <c r="E114" s="14"/>
      <c r="F114" s="74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173</v>
      </c>
      <c r="B115" s="5" t="s">
        <v>174</v>
      </c>
      <c r="C115" s="37"/>
      <c r="D115" s="37"/>
      <c r="E115" s="37"/>
      <c r="F115" s="73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175</v>
      </c>
      <c r="B116" s="5" t="s">
        <v>176</v>
      </c>
      <c r="C116" s="13"/>
      <c r="D116" s="13"/>
      <c r="E116" s="13"/>
      <c r="F116" s="7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391</v>
      </c>
      <c r="B117" s="5" t="s">
        <v>177</v>
      </c>
      <c r="C117" s="37"/>
      <c r="D117" s="37"/>
      <c r="E117" s="37"/>
      <c r="F117" s="73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360</v>
      </c>
      <c r="B118" s="5" t="s">
        <v>178</v>
      </c>
      <c r="C118" s="37"/>
      <c r="D118" s="37"/>
      <c r="E118" s="37"/>
      <c r="F118" s="73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361</v>
      </c>
      <c r="B119" s="39" t="s">
        <v>179</v>
      </c>
      <c r="C119" s="14"/>
      <c r="D119" s="14"/>
      <c r="E119" s="14"/>
      <c r="F119" s="74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180</v>
      </c>
      <c r="B120" s="5" t="s">
        <v>181</v>
      </c>
      <c r="C120" s="13"/>
      <c r="D120" s="13"/>
      <c r="E120" s="13"/>
      <c r="F120" s="71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395</v>
      </c>
      <c r="B121" s="41" t="s">
        <v>182</v>
      </c>
      <c r="C121" s="14"/>
      <c r="D121" s="14"/>
      <c r="E121" s="14"/>
      <c r="F121" s="74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431</v>
      </c>
      <c r="B122" s="45"/>
      <c r="C122" s="42"/>
      <c r="D122" s="27"/>
      <c r="E122" s="42"/>
      <c r="F122" s="27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5118110236220472" right="0.5118110236220472" top="0.4739583333333333" bottom="0.35433070866141736" header="0.31496062992125984" footer="0.31496062992125984"/>
  <pageSetup horizontalDpi="600" verticalDpi="600" orientation="portrait" paperSize="9" scale="65" r:id="rId1"/>
  <headerFooter>
    <oddHeader>&amp;C/2016. () önkormányzati rendelet 1.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="80" zoomScaleNormal="80" workbookViewId="0" topLeftCell="A73">
      <selection activeCell="H17" sqref="H17"/>
    </sheetView>
  </sheetViews>
  <sheetFormatPr defaultColWidth="9.140625" defaultRowHeight="15"/>
  <cols>
    <col min="1" max="1" width="85.140625" style="0" customWidth="1"/>
    <col min="3" max="3" width="12.7109375" style="0" customWidth="1"/>
    <col min="4" max="4" width="17.57421875" style="0" customWidth="1"/>
    <col min="5" max="5" width="15.57421875" style="0" customWidth="1"/>
    <col min="6" max="6" width="14.00390625" style="0" customWidth="1"/>
    <col min="7" max="7" width="17.00390625" style="0" customWidth="1"/>
    <col min="9" max="9" width="12.57421875" style="0" customWidth="1"/>
    <col min="10" max="10" width="14.57421875" style="0" customWidth="1"/>
  </cols>
  <sheetData>
    <row r="1" spans="1:6" ht="24" customHeight="1">
      <c r="A1" s="134" t="s">
        <v>573</v>
      </c>
      <c r="B1" s="138"/>
      <c r="C1" s="138"/>
      <c r="D1" s="138"/>
      <c r="E1" s="138"/>
      <c r="F1" s="137"/>
    </row>
    <row r="2" spans="1:8" ht="24" customHeight="1">
      <c r="A2" s="135" t="s">
        <v>598</v>
      </c>
      <c r="B2" s="136"/>
      <c r="C2" s="136"/>
      <c r="D2" s="136"/>
      <c r="E2" s="136"/>
      <c r="F2" s="137"/>
      <c r="H2" s="68"/>
    </row>
    <row r="3" spans="1:8" ht="24" customHeight="1">
      <c r="A3" s="4" t="s">
        <v>566</v>
      </c>
      <c r="B3" s="126"/>
      <c r="C3" s="126"/>
      <c r="D3" s="126"/>
      <c r="E3" s="126"/>
      <c r="F3" s="127"/>
      <c r="H3" s="68"/>
    </row>
    <row r="4" spans="1:11" ht="30.75" customHeight="1">
      <c r="A4" s="128" t="s">
        <v>617</v>
      </c>
      <c r="B4" s="126"/>
      <c r="C4" s="126"/>
      <c r="D4" s="126" t="s">
        <v>628</v>
      </c>
      <c r="E4" s="126" t="s">
        <v>652</v>
      </c>
      <c r="F4" s="127"/>
      <c r="G4" s="133" t="s">
        <v>652</v>
      </c>
      <c r="H4" s="147" t="s">
        <v>656</v>
      </c>
      <c r="I4" s="133" t="s">
        <v>657</v>
      </c>
      <c r="J4" s="133"/>
      <c r="K4" s="133"/>
    </row>
    <row r="5" spans="1:8" ht="24" customHeight="1">
      <c r="A5" s="129" t="s">
        <v>618</v>
      </c>
      <c r="B5" s="126"/>
      <c r="C5" s="126"/>
      <c r="D5" s="126" t="s">
        <v>620</v>
      </c>
      <c r="E5" s="126" t="s">
        <v>620</v>
      </c>
      <c r="F5" s="127"/>
      <c r="H5" s="68"/>
    </row>
    <row r="7" spans="1:10" ht="30">
      <c r="A7" s="2" t="s">
        <v>11</v>
      </c>
      <c r="B7" s="3" t="s">
        <v>10</v>
      </c>
      <c r="C7" s="90" t="s">
        <v>5</v>
      </c>
      <c r="D7" s="90"/>
      <c r="E7" s="58"/>
      <c r="F7" s="148" t="s">
        <v>659</v>
      </c>
      <c r="G7" s="27"/>
      <c r="H7" s="27"/>
      <c r="I7" s="27"/>
      <c r="J7" s="150" t="s">
        <v>658</v>
      </c>
    </row>
    <row r="8" spans="1:10" ht="15" customHeight="1">
      <c r="A8" s="31" t="s">
        <v>183</v>
      </c>
      <c r="B8" s="6" t="s">
        <v>184</v>
      </c>
      <c r="C8" s="94">
        <v>172379187</v>
      </c>
      <c r="D8" s="94"/>
      <c r="E8" s="94"/>
      <c r="F8" s="94">
        <f>SUM(C8:E8)</f>
        <v>172379187</v>
      </c>
      <c r="G8" s="27"/>
      <c r="H8" s="27"/>
      <c r="I8" s="27"/>
      <c r="J8" s="105">
        <f>SUM(F8:I8)</f>
        <v>172379187</v>
      </c>
    </row>
    <row r="9" spans="1:10" ht="15" customHeight="1">
      <c r="A9" s="5" t="s">
        <v>185</v>
      </c>
      <c r="B9" s="6" t="s">
        <v>186</v>
      </c>
      <c r="C9" s="94">
        <v>42565267</v>
      </c>
      <c r="D9" s="94"/>
      <c r="E9" s="94"/>
      <c r="F9" s="94">
        <f aca="true" t="shared" si="0" ref="F9:F72">SUM(C9:E9)</f>
        <v>42565267</v>
      </c>
      <c r="G9" s="27"/>
      <c r="H9" s="27"/>
      <c r="I9" s="27"/>
      <c r="J9" s="105">
        <f aca="true" t="shared" si="1" ref="J9:J72">SUM(F9:I9)</f>
        <v>42565267</v>
      </c>
    </row>
    <row r="10" spans="1:10" ht="15" customHeight="1">
      <c r="A10" s="5" t="s">
        <v>187</v>
      </c>
      <c r="B10" s="6" t="s">
        <v>188</v>
      </c>
      <c r="C10" s="94">
        <v>72464576</v>
      </c>
      <c r="E10" s="94">
        <v>2406439</v>
      </c>
      <c r="F10" s="94">
        <f>SUM(C10:E10)</f>
        <v>74871015</v>
      </c>
      <c r="G10" s="27"/>
      <c r="H10" s="27"/>
      <c r="I10" s="27"/>
      <c r="J10" s="105">
        <f t="shared" si="1"/>
        <v>74871015</v>
      </c>
    </row>
    <row r="11" spans="1:10" ht="15" customHeight="1">
      <c r="A11" s="5" t="s">
        <v>189</v>
      </c>
      <c r="B11" s="6" t="s">
        <v>190</v>
      </c>
      <c r="C11" s="94">
        <v>2984520</v>
      </c>
      <c r="D11" s="94"/>
      <c r="E11" s="94"/>
      <c r="F11" s="94">
        <f t="shared" si="0"/>
        <v>2984520</v>
      </c>
      <c r="G11" s="27"/>
      <c r="H11" s="27"/>
      <c r="I11" s="27"/>
      <c r="J11" s="105">
        <f t="shared" si="1"/>
        <v>2984520</v>
      </c>
    </row>
    <row r="12" spans="1:10" ht="15" customHeight="1">
      <c r="A12" s="5" t="s">
        <v>191</v>
      </c>
      <c r="B12" s="6" t="s">
        <v>192</v>
      </c>
      <c r="C12" s="94"/>
      <c r="D12" s="27"/>
      <c r="E12" s="94">
        <v>3903898</v>
      </c>
      <c r="F12" s="94">
        <f>SUM(C12:E12)</f>
        <v>3903898</v>
      </c>
      <c r="G12" s="27">
        <v>19000000</v>
      </c>
      <c r="H12" s="27"/>
      <c r="I12" s="27"/>
      <c r="J12" s="105">
        <f t="shared" si="1"/>
        <v>22903898</v>
      </c>
    </row>
    <row r="13" spans="1:10" ht="15" customHeight="1">
      <c r="A13" s="5" t="s">
        <v>193</v>
      </c>
      <c r="B13" s="6" t="s">
        <v>194</v>
      </c>
      <c r="C13" s="94"/>
      <c r="D13" s="27"/>
      <c r="E13" s="94">
        <v>7214162</v>
      </c>
      <c r="F13" s="94">
        <f>SUM(C13:E13)</f>
        <v>7214162</v>
      </c>
      <c r="G13" s="27">
        <v>9940294</v>
      </c>
      <c r="H13" s="27"/>
      <c r="I13" s="27"/>
      <c r="J13" s="105">
        <f t="shared" si="1"/>
        <v>17154456</v>
      </c>
    </row>
    <row r="14" spans="1:10" ht="15" customHeight="1">
      <c r="A14" s="7" t="s">
        <v>433</v>
      </c>
      <c r="B14" s="8" t="s">
        <v>195</v>
      </c>
      <c r="C14" s="101">
        <f>SUM(C8:C13)</f>
        <v>290393550</v>
      </c>
      <c r="D14" s="101">
        <f>SUM(D8:D13)</f>
        <v>0</v>
      </c>
      <c r="E14" s="101">
        <f>SUM(E8:E13)</f>
        <v>13524499</v>
      </c>
      <c r="F14" s="101">
        <f t="shared" si="0"/>
        <v>303918049</v>
      </c>
      <c r="G14" s="101">
        <f>SUM(G8:G13)</f>
        <v>28940294</v>
      </c>
      <c r="H14" s="101">
        <f>SUM(H8:H13)</f>
        <v>0</v>
      </c>
      <c r="I14" s="101">
        <f>SUM(I8:I13)</f>
        <v>0</v>
      </c>
      <c r="J14" s="105">
        <f t="shared" si="1"/>
        <v>332858343</v>
      </c>
    </row>
    <row r="15" spans="1:10" ht="15" customHeight="1">
      <c r="A15" s="5" t="s">
        <v>196</v>
      </c>
      <c r="B15" s="6" t="s">
        <v>197</v>
      </c>
      <c r="C15" s="94"/>
      <c r="D15" s="94"/>
      <c r="E15" s="94"/>
      <c r="F15" s="94">
        <f t="shared" si="0"/>
        <v>0</v>
      </c>
      <c r="G15" s="27"/>
      <c r="H15" s="27"/>
      <c r="I15" s="27"/>
      <c r="J15" s="105">
        <f t="shared" si="1"/>
        <v>0</v>
      </c>
    </row>
    <row r="16" spans="1:10" ht="15" customHeight="1">
      <c r="A16" s="5" t="s">
        <v>198</v>
      </c>
      <c r="B16" s="6" t="s">
        <v>199</v>
      </c>
      <c r="C16" s="94"/>
      <c r="D16" s="94"/>
      <c r="E16" s="94"/>
      <c r="F16" s="94">
        <f t="shared" si="0"/>
        <v>0</v>
      </c>
      <c r="G16" s="27"/>
      <c r="H16" s="27"/>
      <c r="I16" s="27"/>
      <c r="J16" s="105">
        <f t="shared" si="1"/>
        <v>0</v>
      </c>
    </row>
    <row r="17" spans="1:10" ht="15" customHeight="1">
      <c r="A17" s="5" t="s">
        <v>396</v>
      </c>
      <c r="B17" s="6" t="s">
        <v>200</v>
      </c>
      <c r="C17" s="94"/>
      <c r="D17" s="94"/>
      <c r="E17" s="94"/>
      <c r="F17" s="94">
        <f t="shared" si="0"/>
        <v>0</v>
      </c>
      <c r="G17" s="27"/>
      <c r="H17" s="27"/>
      <c r="I17" s="27"/>
      <c r="J17" s="105">
        <f t="shared" si="1"/>
        <v>0</v>
      </c>
    </row>
    <row r="18" spans="1:10" ht="15" customHeight="1">
      <c r="A18" s="5" t="s">
        <v>397</v>
      </c>
      <c r="B18" s="6" t="s">
        <v>201</v>
      </c>
      <c r="C18" s="94"/>
      <c r="D18" s="94"/>
      <c r="E18" s="94"/>
      <c r="F18" s="94">
        <f t="shared" si="0"/>
        <v>0</v>
      </c>
      <c r="G18" s="27"/>
      <c r="H18" s="27"/>
      <c r="I18" s="27"/>
      <c r="J18" s="105">
        <f t="shared" si="1"/>
        <v>0</v>
      </c>
    </row>
    <row r="19" spans="1:10" ht="15" customHeight="1">
      <c r="A19" s="5" t="s">
        <v>398</v>
      </c>
      <c r="B19" s="6" t="s">
        <v>202</v>
      </c>
      <c r="C19" s="94">
        <v>32831427</v>
      </c>
      <c r="D19" s="94"/>
      <c r="E19" s="94"/>
      <c r="F19" s="94">
        <f t="shared" si="0"/>
        <v>32831427</v>
      </c>
      <c r="G19" s="27"/>
      <c r="H19" s="27"/>
      <c r="I19" s="27"/>
      <c r="J19" s="105">
        <f t="shared" si="1"/>
        <v>32831427</v>
      </c>
    </row>
    <row r="20" spans="1:10" ht="15" customHeight="1">
      <c r="A20" s="39" t="s">
        <v>434</v>
      </c>
      <c r="B20" s="49" t="s">
        <v>203</v>
      </c>
      <c r="C20" s="101">
        <f>SUM(C14:C19)</f>
        <v>323224977</v>
      </c>
      <c r="D20" s="101">
        <f>SUM(D14:D19)</f>
        <v>0</v>
      </c>
      <c r="E20" s="101">
        <f>SUM(E14:E19)</f>
        <v>13524499</v>
      </c>
      <c r="F20" s="101">
        <f t="shared" si="0"/>
        <v>336749476</v>
      </c>
      <c r="G20" s="101">
        <f>SUM(G14:G19)</f>
        <v>28940294</v>
      </c>
      <c r="H20" s="101">
        <f>SUM(H14:H19)</f>
        <v>0</v>
      </c>
      <c r="I20" s="101">
        <f>SUM(I14:I19)</f>
        <v>0</v>
      </c>
      <c r="J20" s="105">
        <f t="shared" si="1"/>
        <v>365689770</v>
      </c>
    </row>
    <row r="21" spans="1:10" ht="15" customHeight="1">
      <c r="A21" s="5" t="s">
        <v>402</v>
      </c>
      <c r="B21" s="6" t="s">
        <v>212</v>
      </c>
      <c r="C21" s="94"/>
      <c r="D21" s="94"/>
      <c r="E21" s="94"/>
      <c r="F21" s="94">
        <f t="shared" si="0"/>
        <v>0</v>
      </c>
      <c r="G21" s="27"/>
      <c r="H21" s="27"/>
      <c r="I21" s="27"/>
      <c r="J21" s="105">
        <f t="shared" si="1"/>
        <v>0</v>
      </c>
    </row>
    <row r="22" spans="1:10" ht="15" customHeight="1">
      <c r="A22" s="5" t="s">
        <v>403</v>
      </c>
      <c r="B22" s="6" t="s">
        <v>213</v>
      </c>
      <c r="C22" s="94"/>
      <c r="D22" s="94"/>
      <c r="E22" s="94"/>
      <c r="F22" s="94">
        <f t="shared" si="0"/>
        <v>0</v>
      </c>
      <c r="G22" s="27"/>
      <c r="H22" s="27"/>
      <c r="I22" s="27"/>
      <c r="J22" s="105">
        <f t="shared" si="1"/>
        <v>0</v>
      </c>
    </row>
    <row r="23" spans="1:10" ht="15" customHeight="1">
      <c r="A23" s="7" t="s">
        <v>436</v>
      </c>
      <c r="B23" s="8" t="s">
        <v>214</v>
      </c>
      <c r="C23" s="94">
        <f>SUM(C21:C22)</f>
        <v>0</v>
      </c>
      <c r="D23" s="94"/>
      <c r="E23" s="94"/>
      <c r="F23" s="94">
        <f t="shared" si="0"/>
        <v>0</v>
      </c>
      <c r="G23" s="27"/>
      <c r="H23" s="27"/>
      <c r="I23" s="27"/>
      <c r="J23" s="105">
        <f t="shared" si="1"/>
        <v>0</v>
      </c>
    </row>
    <row r="24" spans="1:10" ht="15" customHeight="1">
      <c r="A24" s="5" t="s">
        <v>404</v>
      </c>
      <c r="B24" s="6" t="s">
        <v>215</v>
      </c>
      <c r="C24" s="94"/>
      <c r="D24" s="94"/>
      <c r="E24" s="94"/>
      <c r="F24" s="94">
        <f t="shared" si="0"/>
        <v>0</v>
      </c>
      <c r="G24" s="27"/>
      <c r="H24" s="27"/>
      <c r="I24" s="27"/>
      <c r="J24" s="105">
        <f t="shared" si="1"/>
        <v>0</v>
      </c>
    </row>
    <row r="25" spans="1:10" ht="15" customHeight="1">
      <c r="A25" s="5" t="s">
        <v>405</v>
      </c>
      <c r="B25" s="6" t="s">
        <v>216</v>
      </c>
      <c r="C25" s="94"/>
      <c r="D25" s="94"/>
      <c r="E25" s="94"/>
      <c r="F25" s="94">
        <f t="shared" si="0"/>
        <v>0</v>
      </c>
      <c r="G25" s="27"/>
      <c r="H25" s="27"/>
      <c r="I25" s="27"/>
      <c r="J25" s="105">
        <f t="shared" si="1"/>
        <v>0</v>
      </c>
    </row>
    <row r="26" spans="1:10" ht="15" customHeight="1">
      <c r="A26" s="5" t="s">
        <v>406</v>
      </c>
      <c r="B26" s="6" t="s">
        <v>217</v>
      </c>
      <c r="C26" s="94">
        <v>125000000</v>
      </c>
      <c r="D26" s="94"/>
      <c r="E26" s="94"/>
      <c r="F26" s="94">
        <f t="shared" si="0"/>
        <v>125000000</v>
      </c>
      <c r="G26" s="27"/>
      <c r="H26" s="27"/>
      <c r="I26" s="27"/>
      <c r="J26" s="105">
        <f t="shared" si="1"/>
        <v>125000000</v>
      </c>
    </row>
    <row r="27" spans="1:10" ht="15" customHeight="1">
      <c r="A27" s="5" t="s">
        <v>407</v>
      </c>
      <c r="B27" s="6" t="s">
        <v>218</v>
      </c>
      <c r="C27" s="94">
        <v>59000000</v>
      </c>
      <c r="D27" s="94"/>
      <c r="E27" s="94"/>
      <c r="F27" s="94">
        <f t="shared" si="0"/>
        <v>59000000</v>
      </c>
      <c r="G27" s="27"/>
      <c r="H27" s="27"/>
      <c r="I27" s="27"/>
      <c r="J27" s="105">
        <f t="shared" si="1"/>
        <v>59000000</v>
      </c>
    </row>
    <row r="28" spans="1:10" ht="15" customHeight="1">
      <c r="A28" s="5" t="s">
        <v>408</v>
      </c>
      <c r="B28" s="6" t="s">
        <v>221</v>
      </c>
      <c r="C28" s="94"/>
      <c r="D28" s="94"/>
      <c r="E28" s="94"/>
      <c r="F28" s="94">
        <f t="shared" si="0"/>
        <v>0</v>
      </c>
      <c r="G28" s="27"/>
      <c r="H28" s="27"/>
      <c r="I28" s="27"/>
      <c r="J28" s="105">
        <f t="shared" si="1"/>
        <v>0</v>
      </c>
    </row>
    <row r="29" spans="1:10" ht="15" customHeight="1">
      <c r="A29" s="5" t="s">
        <v>222</v>
      </c>
      <c r="B29" s="6" t="s">
        <v>223</v>
      </c>
      <c r="C29" s="94"/>
      <c r="D29" s="94"/>
      <c r="E29" s="94"/>
      <c r="F29" s="94">
        <f t="shared" si="0"/>
        <v>0</v>
      </c>
      <c r="G29" s="27"/>
      <c r="H29" s="27"/>
      <c r="I29" s="27"/>
      <c r="J29" s="105">
        <f t="shared" si="1"/>
        <v>0</v>
      </c>
    </row>
    <row r="30" spans="1:10" ht="15" customHeight="1">
      <c r="A30" s="5" t="s">
        <v>409</v>
      </c>
      <c r="B30" s="6" t="s">
        <v>224</v>
      </c>
      <c r="C30" s="94">
        <v>7000000</v>
      </c>
      <c r="D30" s="94"/>
      <c r="E30" s="94"/>
      <c r="F30" s="94">
        <f t="shared" si="0"/>
        <v>7000000</v>
      </c>
      <c r="G30" s="27"/>
      <c r="H30" s="27"/>
      <c r="I30" s="27"/>
      <c r="J30" s="105">
        <f t="shared" si="1"/>
        <v>7000000</v>
      </c>
    </row>
    <row r="31" spans="1:10" ht="15" customHeight="1">
      <c r="A31" s="5" t="s">
        <v>410</v>
      </c>
      <c r="B31" s="6" t="s">
        <v>229</v>
      </c>
      <c r="C31" s="94">
        <v>19000000</v>
      </c>
      <c r="D31" s="94"/>
      <c r="E31" s="94"/>
      <c r="F31" s="94">
        <f t="shared" si="0"/>
        <v>19000000</v>
      </c>
      <c r="G31" s="27"/>
      <c r="H31" s="27"/>
      <c r="I31" s="27"/>
      <c r="J31" s="105">
        <f t="shared" si="1"/>
        <v>19000000</v>
      </c>
    </row>
    <row r="32" spans="1:10" ht="15" customHeight="1">
      <c r="A32" s="7" t="s">
        <v>437</v>
      </c>
      <c r="B32" s="8" t="s">
        <v>232</v>
      </c>
      <c r="C32" s="101">
        <f>SUM(C27:C31)</f>
        <v>85000000</v>
      </c>
      <c r="D32" s="101">
        <f>SUM(D27:D31)</f>
        <v>0</v>
      </c>
      <c r="E32" s="101">
        <f>SUM(E27:E31)</f>
        <v>0</v>
      </c>
      <c r="F32" s="101">
        <f t="shared" si="0"/>
        <v>85000000</v>
      </c>
      <c r="G32" s="101">
        <f>SUM(G27:G31)</f>
        <v>0</v>
      </c>
      <c r="H32" s="101">
        <f>SUM(H27:H31)</f>
        <v>0</v>
      </c>
      <c r="I32" s="101">
        <f>SUM(I27:I31)</f>
        <v>0</v>
      </c>
      <c r="J32" s="105">
        <f t="shared" si="1"/>
        <v>85000000</v>
      </c>
    </row>
    <row r="33" spans="1:10" ht="15" customHeight="1">
      <c r="A33" s="5" t="s">
        <v>411</v>
      </c>
      <c r="B33" s="6" t="s">
        <v>233</v>
      </c>
      <c r="C33" s="94"/>
      <c r="D33" s="94"/>
      <c r="E33" s="94"/>
      <c r="F33" s="94">
        <f t="shared" si="0"/>
        <v>0</v>
      </c>
      <c r="G33" s="27"/>
      <c r="H33" s="27"/>
      <c r="I33" s="27"/>
      <c r="J33" s="105">
        <f t="shared" si="1"/>
        <v>0</v>
      </c>
    </row>
    <row r="34" spans="1:10" ht="15" customHeight="1">
      <c r="A34" s="39" t="s">
        <v>438</v>
      </c>
      <c r="B34" s="49" t="s">
        <v>234</v>
      </c>
      <c r="C34" s="101">
        <f>SUM(C23:C26,C32:C33)</f>
        <v>210000000</v>
      </c>
      <c r="D34" s="101">
        <f>SUM(D23:D26,D32:D33)</f>
        <v>0</v>
      </c>
      <c r="E34" s="101">
        <f>SUM(E23:E26,E32:E33)</f>
        <v>0</v>
      </c>
      <c r="F34" s="101">
        <f t="shared" si="0"/>
        <v>210000000</v>
      </c>
      <c r="G34" s="101">
        <f>SUM(G23:G26,G32:G33)</f>
        <v>0</v>
      </c>
      <c r="H34" s="101">
        <f>SUM(H23:H26,H32:H33)</f>
        <v>0</v>
      </c>
      <c r="I34" s="101">
        <f>SUM(I23:I26,I32:I33)</f>
        <v>0</v>
      </c>
      <c r="J34" s="105">
        <f t="shared" si="1"/>
        <v>210000000</v>
      </c>
    </row>
    <row r="35" spans="1:10" ht="15" customHeight="1">
      <c r="A35" s="13" t="s">
        <v>235</v>
      </c>
      <c r="B35" s="6" t="s">
        <v>236</v>
      </c>
      <c r="C35" s="94"/>
      <c r="D35" s="94"/>
      <c r="E35" s="94"/>
      <c r="F35" s="94">
        <f t="shared" si="0"/>
        <v>0</v>
      </c>
      <c r="G35" s="27"/>
      <c r="H35" s="27"/>
      <c r="I35" s="27"/>
      <c r="J35" s="105">
        <f t="shared" si="1"/>
        <v>0</v>
      </c>
    </row>
    <row r="36" spans="1:10" ht="15" customHeight="1">
      <c r="A36" s="13" t="s">
        <v>412</v>
      </c>
      <c r="B36" s="6" t="s">
        <v>237</v>
      </c>
      <c r="C36" s="94">
        <v>36081156</v>
      </c>
      <c r="D36" s="94"/>
      <c r="E36" s="94"/>
      <c r="F36" s="94">
        <f t="shared" si="0"/>
        <v>36081156</v>
      </c>
      <c r="G36" s="27"/>
      <c r="H36" s="27"/>
      <c r="I36" s="27"/>
      <c r="J36" s="105">
        <f t="shared" si="1"/>
        <v>36081156</v>
      </c>
    </row>
    <row r="37" spans="1:10" ht="15" customHeight="1">
      <c r="A37" s="13" t="s">
        <v>413</v>
      </c>
      <c r="B37" s="6" t="s">
        <v>238</v>
      </c>
      <c r="C37" s="94">
        <v>2410000</v>
      </c>
      <c r="D37" s="94"/>
      <c r="E37" s="94"/>
      <c r="F37" s="94">
        <f t="shared" si="0"/>
        <v>2410000</v>
      </c>
      <c r="G37" s="27"/>
      <c r="H37" s="27"/>
      <c r="I37" s="27"/>
      <c r="J37" s="105">
        <f t="shared" si="1"/>
        <v>2410000</v>
      </c>
    </row>
    <row r="38" spans="1:10" ht="15" customHeight="1">
      <c r="A38" s="13" t="s">
        <v>414</v>
      </c>
      <c r="B38" s="6" t="s">
        <v>239</v>
      </c>
      <c r="C38" s="94">
        <v>4083057</v>
      </c>
      <c r="D38" s="94"/>
      <c r="E38" s="94"/>
      <c r="F38" s="94">
        <f t="shared" si="0"/>
        <v>4083057</v>
      </c>
      <c r="G38" s="27"/>
      <c r="H38" s="27"/>
      <c r="I38" s="27"/>
      <c r="J38" s="105">
        <f t="shared" si="1"/>
        <v>4083057</v>
      </c>
    </row>
    <row r="39" spans="1:10" ht="15" customHeight="1">
      <c r="A39" s="13" t="s">
        <v>240</v>
      </c>
      <c r="B39" s="6" t="s">
        <v>241</v>
      </c>
      <c r="C39" s="94">
        <v>6688348</v>
      </c>
      <c r="D39" s="94"/>
      <c r="E39" s="94"/>
      <c r="F39" s="94">
        <f t="shared" si="0"/>
        <v>6688348</v>
      </c>
      <c r="G39" s="27"/>
      <c r="H39" s="27"/>
      <c r="I39" s="27"/>
      <c r="J39" s="105">
        <f t="shared" si="1"/>
        <v>6688348</v>
      </c>
    </row>
    <row r="40" spans="1:10" ht="15" customHeight="1">
      <c r="A40" s="13" t="s">
        <v>242</v>
      </c>
      <c r="B40" s="6" t="s">
        <v>243</v>
      </c>
      <c r="C40" s="94">
        <v>8343244</v>
      </c>
      <c r="D40" s="94"/>
      <c r="E40" s="94"/>
      <c r="F40" s="94">
        <f t="shared" si="0"/>
        <v>8343244</v>
      </c>
      <c r="G40" s="27"/>
      <c r="H40" s="27"/>
      <c r="I40" s="27"/>
      <c r="J40" s="105">
        <f t="shared" si="1"/>
        <v>8343244</v>
      </c>
    </row>
    <row r="41" spans="1:10" ht="15" customHeight="1">
      <c r="A41" s="13" t="s">
        <v>244</v>
      </c>
      <c r="B41" s="6" t="s">
        <v>245</v>
      </c>
      <c r="C41" s="94"/>
      <c r="D41" s="94"/>
      <c r="E41" s="94"/>
      <c r="F41" s="94">
        <f t="shared" si="0"/>
        <v>0</v>
      </c>
      <c r="G41" s="27"/>
      <c r="H41" s="27"/>
      <c r="I41" s="27"/>
      <c r="J41" s="105">
        <f t="shared" si="1"/>
        <v>0</v>
      </c>
    </row>
    <row r="42" spans="1:10" ht="15" customHeight="1">
      <c r="A42" s="13" t="s">
        <v>415</v>
      </c>
      <c r="B42" s="6" t="s">
        <v>246</v>
      </c>
      <c r="C42" s="94">
        <v>450000</v>
      </c>
      <c r="D42" s="94"/>
      <c r="E42" s="94"/>
      <c r="F42" s="94">
        <f t="shared" si="0"/>
        <v>450000</v>
      </c>
      <c r="G42" s="27"/>
      <c r="H42" s="27"/>
      <c r="I42" s="27"/>
      <c r="J42" s="105">
        <f t="shared" si="1"/>
        <v>450000</v>
      </c>
    </row>
    <row r="43" spans="1:10" ht="15" customHeight="1">
      <c r="A43" s="13" t="s">
        <v>416</v>
      </c>
      <c r="B43" s="6" t="s">
        <v>247</v>
      </c>
      <c r="C43" s="94"/>
      <c r="D43" s="94"/>
      <c r="E43" s="94"/>
      <c r="F43" s="94">
        <f t="shared" si="0"/>
        <v>0</v>
      </c>
      <c r="G43" s="27"/>
      <c r="H43" s="27"/>
      <c r="I43" s="27"/>
      <c r="J43" s="105">
        <f t="shared" si="1"/>
        <v>0</v>
      </c>
    </row>
    <row r="44" spans="1:10" ht="15" customHeight="1">
      <c r="A44" s="13" t="s">
        <v>417</v>
      </c>
      <c r="B44" s="6" t="s">
        <v>248</v>
      </c>
      <c r="C44" s="94"/>
      <c r="D44" s="94"/>
      <c r="E44" s="94"/>
      <c r="F44" s="94">
        <f t="shared" si="0"/>
        <v>0</v>
      </c>
      <c r="G44" s="27"/>
      <c r="H44" s="27"/>
      <c r="I44" s="27"/>
      <c r="J44" s="105">
        <f t="shared" si="1"/>
        <v>0</v>
      </c>
    </row>
    <row r="45" spans="1:10" ht="15" customHeight="1">
      <c r="A45" s="48" t="s">
        <v>439</v>
      </c>
      <c r="B45" s="49" t="s">
        <v>249</v>
      </c>
      <c r="C45" s="101">
        <f>SUM(C35:C44)</f>
        <v>58055805</v>
      </c>
      <c r="D45" s="101">
        <f>SUM(D35:D44)</f>
        <v>0</v>
      </c>
      <c r="E45" s="101">
        <f>SUM(E35:E44)</f>
        <v>0</v>
      </c>
      <c r="F45" s="101">
        <f t="shared" si="0"/>
        <v>58055805</v>
      </c>
      <c r="G45" s="101">
        <f>SUM(G35:G44)</f>
        <v>0</v>
      </c>
      <c r="H45" s="101">
        <f>SUM(H35:H44)</f>
        <v>0</v>
      </c>
      <c r="I45" s="101">
        <f>SUM(I35:I44)</f>
        <v>0</v>
      </c>
      <c r="J45" s="105">
        <f t="shared" si="1"/>
        <v>58055805</v>
      </c>
    </row>
    <row r="46" spans="1:10" ht="15" customHeight="1">
      <c r="A46" s="13" t="s">
        <v>258</v>
      </c>
      <c r="B46" s="6" t="s">
        <v>259</v>
      </c>
      <c r="C46" s="94"/>
      <c r="D46" s="94"/>
      <c r="E46" s="94"/>
      <c r="F46" s="94">
        <f t="shared" si="0"/>
        <v>0</v>
      </c>
      <c r="G46" s="27"/>
      <c r="H46" s="27"/>
      <c r="I46" s="27"/>
      <c r="J46" s="105">
        <f t="shared" si="1"/>
        <v>0</v>
      </c>
    </row>
    <row r="47" spans="1:10" ht="15" customHeight="1">
      <c r="A47" s="5" t="s">
        <v>421</v>
      </c>
      <c r="B47" s="6" t="s">
        <v>260</v>
      </c>
      <c r="C47" s="94"/>
      <c r="D47" s="94"/>
      <c r="E47" s="94"/>
      <c r="F47" s="94">
        <f t="shared" si="0"/>
        <v>0</v>
      </c>
      <c r="G47" s="27"/>
      <c r="H47" s="27"/>
      <c r="I47" s="27"/>
      <c r="J47" s="105">
        <f t="shared" si="1"/>
        <v>0</v>
      </c>
    </row>
    <row r="48" spans="1:10" ht="15" customHeight="1">
      <c r="A48" s="13" t="s">
        <v>422</v>
      </c>
      <c r="B48" s="6" t="s">
        <v>261</v>
      </c>
      <c r="C48" s="94"/>
      <c r="D48" s="94"/>
      <c r="E48" s="94"/>
      <c r="F48" s="94">
        <f t="shared" si="0"/>
        <v>0</v>
      </c>
      <c r="G48" s="27"/>
      <c r="H48" s="27"/>
      <c r="I48" s="27"/>
      <c r="J48" s="105">
        <f t="shared" si="1"/>
        <v>0</v>
      </c>
    </row>
    <row r="49" spans="1:10" ht="15" customHeight="1">
      <c r="A49" s="39" t="s">
        <v>441</v>
      </c>
      <c r="B49" s="49" t="s">
        <v>262</v>
      </c>
      <c r="C49" s="101">
        <f>SUM(C46:C48)</f>
        <v>0</v>
      </c>
      <c r="D49" s="101">
        <f>SUM(D46:D48)</f>
        <v>0</v>
      </c>
      <c r="E49" s="101">
        <f>SUM(E46:E48)</f>
        <v>0</v>
      </c>
      <c r="F49" s="101">
        <f t="shared" si="0"/>
        <v>0</v>
      </c>
      <c r="G49" s="101">
        <f>SUM(G46:G48)</f>
        <v>0</v>
      </c>
      <c r="H49" s="101">
        <f>SUM(H46:H48)</f>
        <v>0</v>
      </c>
      <c r="I49" s="101">
        <f>SUM(I46:I48)</f>
        <v>0</v>
      </c>
      <c r="J49" s="105">
        <f t="shared" si="1"/>
        <v>0</v>
      </c>
    </row>
    <row r="50" spans="1:10" ht="15" customHeight="1">
      <c r="A50" s="56" t="s">
        <v>504</v>
      </c>
      <c r="B50" s="61"/>
      <c r="C50" s="94"/>
      <c r="D50" s="94"/>
      <c r="E50" s="94"/>
      <c r="F50" s="94">
        <f t="shared" si="0"/>
        <v>0</v>
      </c>
      <c r="G50" s="27"/>
      <c r="H50" s="27"/>
      <c r="I50" s="27"/>
      <c r="J50" s="105">
        <f t="shared" si="1"/>
        <v>0</v>
      </c>
    </row>
    <row r="51" spans="1:10" ht="15" customHeight="1">
      <c r="A51" s="5" t="s">
        <v>204</v>
      </c>
      <c r="B51" s="6" t="s">
        <v>205</v>
      </c>
      <c r="C51" s="94"/>
      <c r="D51" s="94"/>
      <c r="E51" s="94"/>
      <c r="F51" s="94">
        <f t="shared" si="0"/>
        <v>0</v>
      </c>
      <c r="G51" s="27"/>
      <c r="H51" s="27"/>
      <c r="I51" s="27"/>
      <c r="J51" s="105">
        <f t="shared" si="1"/>
        <v>0</v>
      </c>
    </row>
    <row r="52" spans="1:10" ht="15" customHeight="1">
      <c r="A52" s="5" t="s">
        <v>206</v>
      </c>
      <c r="B52" s="6" t="s">
        <v>207</v>
      </c>
      <c r="C52" s="94"/>
      <c r="D52" s="94"/>
      <c r="E52" s="94"/>
      <c r="F52" s="94">
        <f t="shared" si="0"/>
        <v>0</v>
      </c>
      <c r="G52" s="27"/>
      <c r="H52" s="27"/>
      <c r="I52" s="27"/>
      <c r="J52" s="105">
        <f t="shared" si="1"/>
        <v>0</v>
      </c>
    </row>
    <row r="53" spans="1:10" ht="15" customHeight="1">
      <c r="A53" s="5" t="s">
        <v>399</v>
      </c>
      <c r="B53" s="6" t="s">
        <v>208</v>
      </c>
      <c r="C53" s="94"/>
      <c r="D53" s="94"/>
      <c r="E53" s="94"/>
      <c r="F53" s="94">
        <f t="shared" si="0"/>
        <v>0</v>
      </c>
      <c r="G53" s="27"/>
      <c r="H53" s="27"/>
      <c r="I53" s="27"/>
      <c r="J53" s="105">
        <f t="shared" si="1"/>
        <v>0</v>
      </c>
    </row>
    <row r="54" spans="1:10" ht="15" customHeight="1">
      <c r="A54" s="5" t="s">
        <v>400</v>
      </c>
      <c r="B54" s="6" t="s">
        <v>209</v>
      </c>
      <c r="C54" s="94"/>
      <c r="D54" s="94"/>
      <c r="E54" s="94"/>
      <c r="F54" s="94">
        <f t="shared" si="0"/>
        <v>0</v>
      </c>
      <c r="G54" s="27"/>
      <c r="H54" s="27"/>
      <c r="I54" s="27"/>
      <c r="J54" s="105">
        <f t="shared" si="1"/>
        <v>0</v>
      </c>
    </row>
    <row r="55" spans="1:10" ht="15" customHeight="1">
      <c r="A55" s="5" t="s">
        <v>401</v>
      </c>
      <c r="B55" s="6" t="s">
        <v>210</v>
      </c>
      <c r="C55" s="94">
        <v>4316097</v>
      </c>
      <c r="D55" s="94"/>
      <c r="E55" s="94"/>
      <c r="F55" s="94">
        <f t="shared" si="0"/>
        <v>4316097</v>
      </c>
      <c r="G55" s="27"/>
      <c r="H55" s="27"/>
      <c r="I55" s="27"/>
      <c r="J55" s="105">
        <f t="shared" si="1"/>
        <v>4316097</v>
      </c>
    </row>
    <row r="56" spans="1:10" ht="15" customHeight="1">
      <c r="A56" s="39" t="s">
        <v>435</v>
      </c>
      <c r="B56" s="49" t="s">
        <v>211</v>
      </c>
      <c r="C56" s="101">
        <f>SUM(C51:C55)</f>
        <v>4316097</v>
      </c>
      <c r="D56" s="101">
        <f>SUM(D51:D55)</f>
        <v>0</v>
      </c>
      <c r="E56" s="101">
        <f>SUM(E51:E55)</f>
        <v>0</v>
      </c>
      <c r="F56" s="101">
        <f t="shared" si="0"/>
        <v>4316097</v>
      </c>
      <c r="G56" s="101">
        <f>SUM(G51:G55)</f>
        <v>0</v>
      </c>
      <c r="H56" s="101">
        <f>SUM(H51:H55)</f>
        <v>0</v>
      </c>
      <c r="I56" s="101">
        <f>SUM(I51:I55)</f>
        <v>0</v>
      </c>
      <c r="J56" s="105">
        <f t="shared" si="1"/>
        <v>4316097</v>
      </c>
    </row>
    <row r="57" spans="1:10" ht="15" customHeight="1">
      <c r="A57" s="13" t="s">
        <v>418</v>
      </c>
      <c r="B57" s="6" t="s">
        <v>250</v>
      </c>
      <c r="C57" s="94"/>
      <c r="D57" s="94"/>
      <c r="E57" s="94"/>
      <c r="F57" s="94">
        <f t="shared" si="0"/>
        <v>0</v>
      </c>
      <c r="G57" s="27"/>
      <c r="H57" s="27"/>
      <c r="I57" s="27"/>
      <c r="J57" s="105">
        <f t="shared" si="1"/>
        <v>0</v>
      </c>
    </row>
    <row r="58" spans="1:10" ht="15" customHeight="1">
      <c r="A58" s="13" t="s">
        <v>419</v>
      </c>
      <c r="B58" s="6" t="s">
        <v>251</v>
      </c>
      <c r="C58" s="94"/>
      <c r="D58" s="94"/>
      <c r="E58" s="94"/>
      <c r="F58" s="94">
        <f t="shared" si="0"/>
        <v>0</v>
      </c>
      <c r="G58" s="27"/>
      <c r="H58" s="27"/>
      <c r="I58" s="27"/>
      <c r="J58" s="105">
        <f t="shared" si="1"/>
        <v>0</v>
      </c>
    </row>
    <row r="59" spans="1:10" ht="15" customHeight="1">
      <c r="A59" s="13" t="s">
        <v>252</v>
      </c>
      <c r="B59" s="6" t="s">
        <v>253</v>
      </c>
      <c r="C59" s="94"/>
      <c r="D59" s="94"/>
      <c r="E59" s="94"/>
      <c r="F59" s="94">
        <f t="shared" si="0"/>
        <v>0</v>
      </c>
      <c r="G59" s="27"/>
      <c r="H59" s="27"/>
      <c r="I59" s="27"/>
      <c r="J59" s="105">
        <f t="shared" si="1"/>
        <v>0</v>
      </c>
    </row>
    <row r="60" spans="1:10" ht="15" customHeight="1">
      <c r="A60" s="13" t="s">
        <v>420</v>
      </c>
      <c r="B60" s="6" t="s">
        <v>254</v>
      </c>
      <c r="C60" s="94"/>
      <c r="D60" s="94"/>
      <c r="E60" s="94"/>
      <c r="F60" s="94">
        <f t="shared" si="0"/>
        <v>0</v>
      </c>
      <c r="G60" s="27"/>
      <c r="H60" s="27"/>
      <c r="I60" s="27"/>
      <c r="J60" s="105">
        <f t="shared" si="1"/>
        <v>0</v>
      </c>
    </row>
    <row r="61" spans="1:10" ht="15" customHeight="1">
      <c r="A61" s="13" t="s">
        <v>255</v>
      </c>
      <c r="B61" s="6" t="s">
        <v>256</v>
      </c>
      <c r="C61" s="94"/>
      <c r="D61" s="94"/>
      <c r="E61" s="94"/>
      <c r="F61" s="94">
        <f t="shared" si="0"/>
        <v>0</v>
      </c>
      <c r="G61" s="27"/>
      <c r="H61" s="27"/>
      <c r="I61" s="27"/>
      <c r="J61" s="105">
        <f t="shared" si="1"/>
        <v>0</v>
      </c>
    </row>
    <row r="62" spans="1:10" ht="15" customHeight="1">
      <c r="A62" s="39" t="s">
        <v>440</v>
      </c>
      <c r="B62" s="49" t="s">
        <v>257</v>
      </c>
      <c r="C62" s="101">
        <f>SUM(C57:C61)</f>
        <v>0</v>
      </c>
      <c r="D62" s="101"/>
      <c r="E62" s="101"/>
      <c r="F62" s="101">
        <f t="shared" si="0"/>
        <v>0</v>
      </c>
      <c r="G62" s="27"/>
      <c r="H62" s="27"/>
      <c r="I62" s="27"/>
      <c r="J62" s="105">
        <f t="shared" si="1"/>
        <v>0</v>
      </c>
    </row>
    <row r="63" spans="1:10" ht="15" customHeight="1">
      <c r="A63" s="13" t="s">
        <v>263</v>
      </c>
      <c r="B63" s="6" t="s">
        <v>264</v>
      </c>
      <c r="C63" s="94"/>
      <c r="D63" s="94"/>
      <c r="E63" s="94"/>
      <c r="F63" s="94">
        <f t="shared" si="0"/>
        <v>0</v>
      </c>
      <c r="G63" s="27"/>
      <c r="H63" s="27"/>
      <c r="I63" s="27"/>
      <c r="J63" s="105">
        <f t="shared" si="1"/>
        <v>0</v>
      </c>
    </row>
    <row r="64" spans="1:10" ht="15" customHeight="1">
      <c r="A64" s="5" t="s">
        <v>423</v>
      </c>
      <c r="B64" s="6" t="s">
        <v>265</v>
      </c>
      <c r="C64" s="94"/>
      <c r="D64" s="94"/>
      <c r="E64" s="94"/>
      <c r="F64" s="94">
        <f t="shared" si="0"/>
        <v>0</v>
      </c>
      <c r="G64" s="27"/>
      <c r="H64" s="27"/>
      <c r="I64" s="27"/>
      <c r="J64" s="105">
        <f t="shared" si="1"/>
        <v>0</v>
      </c>
    </row>
    <row r="65" spans="1:10" ht="15" customHeight="1">
      <c r="A65" s="13" t="s">
        <v>424</v>
      </c>
      <c r="B65" s="6" t="s">
        <v>266</v>
      </c>
      <c r="C65" s="94"/>
      <c r="D65" s="94">
        <v>600000</v>
      </c>
      <c r="E65" s="94"/>
      <c r="F65" s="94">
        <f t="shared" si="0"/>
        <v>600000</v>
      </c>
      <c r="G65" s="27"/>
      <c r="H65" s="27"/>
      <c r="I65" s="27"/>
      <c r="J65" s="105">
        <f t="shared" si="1"/>
        <v>600000</v>
      </c>
    </row>
    <row r="66" spans="1:10" ht="15" customHeight="1">
      <c r="A66" s="39" t="s">
        <v>443</v>
      </c>
      <c r="B66" s="49" t="s">
        <v>267</v>
      </c>
      <c r="C66" s="101">
        <f>SUM(C63:C65)</f>
        <v>0</v>
      </c>
      <c r="D66" s="101">
        <f>SUM(D63:D65)</f>
        <v>600000</v>
      </c>
      <c r="E66" s="101">
        <f>SUM(E63:E65)</f>
        <v>0</v>
      </c>
      <c r="F66" s="101">
        <f t="shared" si="0"/>
        <v>600000</v>
      </c>
      <c r="G66" s="101">
        <f>SUM(G63:G65)</f>
        <v>0</v>
      </c>
      <c r="H66" s="101">
        <f>SUM(H63:H65)</f>
        <v>0</v>
      </c>
      <c r="I66" s="101">
        <f>SUM(I63:I65)</f>
        <v>0</v>
      </c>
      <c r="J66" s="105">
        <f t="shared" si="1"/>
        <v>600000</v>
      </c>
    </row>
    <row r="67" spans="1:10" ht="15" customHeight="1">
      <c r="A67" s="56" t="s">
        <v>503</v>
      </c>
      <c r="B67" s="61"/>
      <c r="C67" s="94"/>
      <c r="D67" s="94"/>
      <c r="E67" s="94"/>
      <c r="F67" s="94">
        <f t="shared" si="0"/>
        <v>0</v>
      </c>
      <c r="G67" s="27"/>
      <c r="H67" s="27"/>
      <c r="I67" s="27"/>
      <c r="J67" s="105">
        <f t="shared" si="1"/>
        <v>0</v>
      </c>
    </row>
    <row r="68" spans="1:10" ht="15.75">
      <c r="A68" s="46" t="s">
        <v>442</v>
      </c>
      <c r="B68" s="35" t="s">
        <v>268</v>
      </c>
      <c r="C68" s="101">
        <f>SUM(C66,C62,C56,C20,C34,C45,C49)</f>
        <v>595596879</v>
      </c>
      <c r="D68" s="101">
        <f>SUM(D66,D62,D56,D20,D34,D45,D49)</f>
        <v>600000</v>
      </c>
      <c r="E68" s="101">
        <f>SUM(E66,E62,E56,E20,E34,E45,E49)</f>
        <v>13524499</v>
      </c>
      <c r="F68" s="101">
        <f t="shared" si="0"/>
        <v>609721378</v>
      </c>
      <c r="G68" s="101">
        <f>SUM(G66,G62,G56,G20,G34,G45,G49)</f>
        <v>28940294</v>
      </c>
      <c r="H68" s="101">
        <f>SUM(H66,H62,H56,H20,H34,H45,H49)</f>
        <v>0</v>
      </c>
      <c r="I68" s="101">
        <f>SUM(I66,I62,I56,I20,I34,I45,I49)</f>
        <v>0</v>
      </c>
      <c r="J68" s="105">
        <f t="shared" si="1"/>
        <v>638661672</v>
      </c>
    </row>
    <row r="69" spans="1:10" ht="15.75">
      <c r="A69" s="60" t="s">
        <v>556</v>
      </c>
      <c r="B69" s="59"/>
      <c r="C69" s="94"/>
      <c r="D69" s="94"/>
      <c r="E69" s="94"/>
      <c r="F69" s="94">
        <f t="shared" si="0"/>
        <v>0</v>
      </c>
      <c r="G69" s="27"/>
      <c r="H69" s="27"/>
      <c r="I69" s="27"/>
      <c r="J69" s="105">
        <f t="shared" si="1"/>
        <v>0</v>
      </c>
    </row>
    <row r="70" spans="1:10" ht="15.75">
      <c r="A70" s="60" t="s">
        <v>557</v>
      </c>
      <c r="B70" s="59"/>
      <c r="C70" s="94"/>
      <c r="D70" s="94"/>
      <c r="E70" s="94"/>
      <c r="F70" s="94">
        <f t="shared" si="0"/>
        <v>0</v>
      </c>
      <c r="G70" s="27"/>
      <c r="H70" s="27"/>
      <c r="I70" s="27"/>
      <c r="J70" s="105">
        <f t="shared" si="1"/>
        <v>0</v>
      </c>
    </row>
    <row r="71" spans="1:10" ht="15">
      <c r="A71" s="37" t="s">
        <v>425</v>
      </c>
      <c r="B71" s="5" t="s">
        <v>269</v>
      </c>
      <c r="C71" s="94"/>
      <c r="D71" s="94"/>
      <c r="E71" s="94"/>
      <c r="F71" s="94">
        <f t="shared" si="0"/>
        <v>0</v>
      </c>
      <c r="G71" s="27"/>
      <c r="H71" s="27"/>
      <c r="I71" s="27"/>
      <c r="J71" s="105">
        <f t="shared" si="1"/>
        <v>0</v>
      </c>
    </row>
    <row r="72" spans="1:10" ht="15">
      <c r="A72" s="13" t="s">
        <v>270</v>
      </c>
      <c r="B72" s="5" t="s">
        <v>271</v>
      </c>
      <c r="C72" s="94"/>
      <c r="D72" s="94"/>
      <c r="E72" s="94"/>
      <c r="F72" s="94">
        <f t="shared" si="0"/>
        <v>0</v>
      </c>
      <c r="G72" s="27"/>
      <c r="H72" s="27"/>
      <c r="I72" s="27"/>
      <c r="J72" s="105">
        <f t="shared" si="1"/>
        <v>0</v>
      </c>
    </row>
    <row r="73" spans="1:10" ht="15">
      <c r="A73" s="37" t="s">
        <v>426</v>
      </c>
      <c r="B73" s="5" t="s">
        <v>272</v>
      </c>
      <c r="C73" s="94"/>
      <c r="D73" s="94"/>
      <c r="E73" s="94"/>
      <c r="F73" s="94">
        <f aca="true" t="shared" si="2" ref="F73:F98">SUM(C73:E73)</f>
        <v>0</v>
      </c>
      <c r="G73" s="27"/>
      <c r="H73" s="27"/>
      <c r="I73" s="27"/>
      <c r="J73" s="105">
        <f aca="true" t="shared" si="3" ref="J73:J98">SUM(F73:I73)</f>
        <v>0</v>
      </c>
    </row>
    <row r="74" spans="1:10" ht="15">
      <c r="A74" s="15" t="s">
        <v>444</v>
      </c>
      <c r="B74" s="7" t="s">
        <v>273</v>
      </c>
      <c r="C74" s="101">
        <f>SUM(C71:C73)</f>
        <v>0</v>
      </c>
      <c r="D74" s="101"/>
      <c r="E74" s="101"/>
      <c r="F74" s="101">
        <f t="shared" si="2"/>
        <v>0</v>
      </c>
      <c r="G74" s="27"/>
      <c r="H74" s="27"/>
      <c r="I74" s="27"/>
      <c r="J74" s="105">
        <f t="shared" si="3"/>
        <v>0</v>
      </c>
    </row>
    <row r="75" spans="1:10" ht="15">
      <c r="A75" s="13" t="s">
        <v>427</v>
      </c>
      <c r="B75" s="5" t="s">
        <v>274</v>
      </c>
      <c r="C75" s="94"/>
      <c r="D75" s="94"/>
      <c r="E75" s="94"/>
      <c r="F75" s="94">
        <f t="shared" si="2"/>
        <v>0</v>
      </c>
      <c r="G75" s="27"/>
      <c r="H75" s="27"/>
      <c r="I75" s="27"/>
      <c r="J75" s="105">
        <f t="shared" si="3"/>
        <v>0</v>
      </c>
    </row>
    <row r="76" spans="1:10" ht="15">
      <c r="A76" s="37" t="s">
        <v>275</v>
      </c>
      <c r="B76" s="5" t="s">
        <v>276</v>
      </c>
      <c r="C76" s="94"/>
      <c r="D76" s="94"/>
      <c r="E76" s="94"/>
      <c r="F76" s="94">
        <f t="shared" si="2"/>
        <v>0</v>
      </c>
      <c r="G76" s="27"/>
      <c r="H76" s="27"/>
      <c r="I76" s="27"/>
      <c r="J76" s="105">
        <f t="shared" si="3"/>
        <v>0</v>
      </c>
    </row>
    <row r="77" spans="1:10" ht="15">
      <c r="A77" s="13" t="s">
        <v>428</v>
      </c>
      <c r="B77" s="5" t="s">
        <v>277</v>
      </c>
      <c r="C77" s="94"/>
      <c r="D77" s="94"/>
      <c r="E77" s="94"/>
      <c r="F77" s="94">
        <f t="shared" si="2"/>
        <v>0</v>
      </c>
      <c r="G77" s="27"/>
      <c r="H77" s="27"/>
      <c r="I77" s="27"/>
      <c r="J77" s="105">
        <f t="shared" si="3"/>
        <v>0</v>
      </c>
    </row>
    <row r="78" spans="1:10" ht="15">
      <c r="A78" s="37" t="s">
        <v>278</v>
      </c>
      <c r="B78" s="5" t="s">
        <v>279</v>
      </c>
      <c r="C78" s="94"/>
      <c r="D78" s="94"/>
      <c r="E78" s="94"/>
      <c r="F78" s="94">
        <f t="shared" si="2"/>
        <v>0</v>
      </c>
      <c r="G78" s="27"/>
      <c r="H78" s="27"/>
      <c r="I78" s="27"/>
      <c r="J78" s="105">
        <f t="shared" si="3"/>
        <v>0</v>
      </c>
    </row>
    <row r="79" spans="1:10" ht="15">
      <c r="A79" s="14" t="s">
        <v>445</v>
      </c>
      <c r="B79" s="7" t="s">
        <v>280</v>
      </c>
      <c r="C79" s="101">
        <f>SUM(C75:C78)</f>
        <v>0</v>
      </c>
      <c r="D79" s="101"/>
      <c r="E79" s="101"/>
      <c r="F79" s="101">
        <f t="shared" si="2"/>
        <v>0</v>
      </c>
      <c r="G79" s="27"/>
      <c r="H79" s="27"/>
      <c r="I79" s="27"/>
      <c r="J79" s="105">
        <f t="shared" si="3"/>
        <v>0</v>
      </c>
    </row>
    <row r="80" spans="1:10" ht="15">
      <c r="A80" s="5" t="s">
        <v>554</v>
      </c>
      <c r="B80" s="5" t="s">
        <v>281</v>
      </c>
      <c r="C80" s="94">
        <v>172431659</v>
      </c>
      <c r="D80" s="94"/>
      <c r="E80" s="94"/>
      <c r="F80" s="94">
        <f t="shared" si="2"/>
        <v>172431659</v>
      </c>
      <c r="G80" s="27"/>
      <c r="H80" s="27">
        <v>-548000</v>
      </c>
      <c r="I80" s="27"/>
      <c r="J80" s="105">
        <f t="shared" si="3"/>
        <v>171883659</v>
      </c>
    </row>
    <row r="81" spans="1:10" ht="15">
      <c r="A81" s="5" t="s">
        <v>555</v>
      </c>
      <c r="B81" s="5" t="s">
        <v>281</v>
      </c>
      <c r="C81" s="94">
        <v>28500000</v>
      </c>
      <c r="D81" s="94"/>
      <c r="E81" s="94"/>
      <c r="F81" s="94">
        <f t="shared" si="2"/>
        <v>28500000</v>
      </c>
      <c r="G81" s="27"/>
      <c r="H81" s="27"/>
      <c r="I81" s="27"/>
      <c r="J81" s="105">
        <f t="shared" si="3"/>
        <v>28500000</v>
      </c>
    </row>
    <row r="82" spans="1:10" ht="15">
      <c r="A82" s="5" t="s">
        <v>552</v>
      </c>
      <c r="B82" s="5" t="s">
        <v>282</v>
      </c>
      <c r="C82" s="94"/>
      <c r="D82" s="94"/>
      <c r="E82" s="94"/>
      <c r="F82" s="94">
        <f t="shared" si="2"/>
        <v>0</v>
      </c>
      <c r="G82" s="27"/>
      <c r="H82" s="27"/>
      <c r="I82" s="27"/>
      <c r="J82" s="105">
        <f t="shared" si="3"/>
        <v>0</v>
      </c>
    </row>
    <row r="83" spans="1:10" ht="15">
      <c r="A83" s="5" t="s">
        <v>553</v>
      </c>
      <c r="B83" s="5" t="s">
        <v>282</v>
      </c>
      <c r="C83" s="94"/>
      <c r="D83" s="94"/>
      <c r="E83" s="94"/>
      <c r="F83" s="94">
        <f t="shared" si="2"/>
        <v>0</v>
      </c>
      <c r="G83" s="27"/>
      <c r="H83" s="27"/>
      <c r="I83" s="27"/>
      <c r="J83" s="105">
        <f t="shared" si="3"/>
        <v>0</v>
      </c>
    </row>
    <row r="84" spans="1:10" ht="15">
      <c r="A84" s="7" t="s">
        <v>446</v>
      </c>
      <c r="B84" s="7" t="s">
        <v>283</v>
      </c>
      <c r="C84" s="101">
        <f>SUM(C80:C83)</f>
        <v>200931659</v>
      </c>
      <c r="D84" s="101">
        <f>SUM(D80:D83)</f>
        <v>0</v>
      </c>
      <c r="E84" s="101">
        <f>SUM(E80:E83)</f>
        <v>0</v>
      </c>
      <c r="F84" s="101">
        <f t="shared" si="2"/>
        <v>200931659</v>
      </c>
      <c r="G84" s="101">
        <f>SUM(G80:G83)</f>
        <v>0</v>
      </c>
      <c r="H84" s="101">
        <f>SUM(H80:H83)</f>
        <v>-548000</v>
      </c>
      <c r="I84" s="101">
        <f>SUM(I80:I83)</f>
        <v>0</v>
      </c>
      <c r="J84" s="105">
        <f t="shared" si="3"/>
        <v>200383659</v>
      </c>
    </row>
    <row r="85" spans="1:10" ht="15">
      <c r="A85" s="37" t="s">
        <v>284</v>
      </c>
      <c r="B85" s="5" t="s">
        <v>285</v>
      </c>
      <c r="C85" s="94"/>
      <c r="D85" s="94"/>
      <c r="E85" s="94">
        <v>4865244</v>
      </c>
      <c r="F85" s="94">
        <f t="shared" si="2"/>
        <v>4865244</v>
      </c>
      <c r="G85" s="27"/>
      <c r="H85" s="27"/>
      <c r="I85" s="27">
        <v>1500000</v>
      </c>
      <c r="J85" s="105">
        <f t="shared" si="3"/>
        <v>6365244</v>
      </c>
    </row>
    <row r="86" spans="1:10" ht="15">
      <c r="A86" s="37" t="s">
        <v>286</v>
      </c>
      <c r="B86" s="5" t="s">
        <v>287</v>
      </c>
      <c r="C86" s="94"/>
      <c r="D86" s="94"/>
      <c r="E86" s="94"/>
      <c r="F86" s="94">
        <f t="shared" si="2"/>
        <v>0</v>
      </c>
      <c r="G86" s="27"/>
      <c r="H86" s="27"/>
      <c r="I86" s="27"/>
      <c r="J86" s="105">
        <f t="shared" si="3"/>
        <v>0</v>
      </c>
    </row>
    <row r="87" spans="1:10" ht="15">
      <c r="A87" s="37" t="s">
        <v>288</v>
      </c>
      <c r="B87" s="5" t="s">
        <v>289</v>
      </c>
      <c r="C87" s="94"/>
      <c r="D87" s="94"/>
      <c r="E87" s="94"/>
      <c r="F87" s="94">
        <f t="shared" si="2"/>
        <v>0</v>
      </c>
      <c r="G87" s="27"/>
      <c r="H87" s="27"/>
      <c r="I87" s="27"/>
      <c r="J87" s="105">
        <f t="shared" si="3"/>
        <v>0</v>
      </c>
    </row>
    <row r="88" spans="1:10" ht="15">
      <c r="A88" s="37" t="s">
        <v>290</v>
      </c>
      <c r="B88" s="5" t="s">
        <v>291</v>
      </c>
      <c r="C88" s="94"/>
      <c r="D88" s="94"/>
      <c r="E88" s="94"/>
      <c r="F88" s="94">
        <f t="shared" si="2"/>
        <v>0</v>
      </c>
      <c r="G88" s="27"/>
      <c r="H88" s="27"/>
      <c r="I88" s="27"/>
      <c r="J88" s="105">
        <f t="shared" si="3"/>
        <v>0</v>
      </c>
    </row>
    <row r="89" spans="1:10" ht="15">
      <c r="A89" s="13" t="s">
        <v>429</v>
      </c>
      <c r="B89" s="5" t="s">
        <v>292</v>
      </c>
      <c r="C89" s="94"/>
      <c r="D89" s="94"/>
      <c r="E89" s="94"/>
      <c r="F89" s="94">
        <f t="shared" si="2"/>
        <v>0</v>
      </c>
      <c r="G89" s="27"/>
      <c r="H89" s="27"/>
      <c r="I89" s="27"/>
      <c r="J89" s="105">
        <f t="shared" si="3"/>
        <v>0</v>
      </c>
    </row>
    <row r="90" spans="1:10" ht="15">
      <c r="A90" s="15" t="s">
        <v>447</v>
      </c>
      <c r="B90" s="7" t="s">
        <v>293</v>
      </c>
      <c r="C90" s="101">
        <f>SUM(C85:C89)</f>
        <v>0</v>
      </c>
      <c r="D90" s="101">
        <f>SUM(D85:D89)</f>
        <v>0</v>
      </c>
      <c r="E90" s="101">
        <f>SUM(E85:E89)</f>
        <v>4865244</v>
      </c>
      <c r="F90" s="101">
        <f t="shared" si="2"/>
        <v>4865244</v>
      </c>
      <c r="G90" s="101">
        <f>SUM(G85:G89)</f>
        <v>0</v>
      </c>
      <c r="H90" s="101">
        <f>SUM(H85:H89)</f>
        <v>0</v>
      </c>
      <c r="I90" s="101">
        <f>SUM(I85:I89)</f>
        <v>1500000</v>
      </c>
      <c r="J90" s="105">
        <f t="shared" si="3"/>
        <v>6365244</v>
      </c>
    </row>
    <row r="91" spans="1:10" ht="15">
      <c r="A91" s="13" t="s">
        <v>294</v>
      </c>
      <c r="B91" s="5" t="s">
        <v>295</v>
      </c>
      <c r="C91" s="94"/>
      <c r="D91" s="94"/>
      <c r="E91" s="94"/>
      <c r="F91" s="94">
        <f t="shared" si="2"/>
        <v>0</v>
      </c>
      <c r="G91" s="27"/>
      <c r="H91" s="27"/>
      <c r="I91" s="27"/>
      <c r="J91" s="105">
        <f t="shared" si="3"/>
        <v>0</v>
      </c>
    </row>
    <row r="92" spans="1:10" ht="15">
      <c r="A92" s="13" t="s">
        <v>296</v>
      </c>
      <c r="B92" s="5" t="s">
        <v>297</v>
      </c>
      <c r="C92" s="94"/>
      <c r="D92" s="94"/>
      <c r="E92" s="94"/>
      <c r="F92" s="94">
        <f t="shared" si="2"/>
        <v>0</v>
      </c>
      <c r="G92" s="27"/>
      <c r="H92" s="27"/>
      <c r="I92" s="27"/>
      <c r="J92" s="105">
        <f t="shared" si="3"/>
        <v>0</v>
      </c>
    </row>
    <row r="93" spans="1:10" ht="15">
      <c r="A93" s="37" t="s">
        <v>298</v>
      </c>
      <c r="B93" s="5" t="s">
        <v>299</v>
      </c>
      <c r="C93" s="94"/>
      <c r="D93" s="94"/>
      <c r="E93" s="94"/>
      <c r="F93" s="94">
        <f t="shared" si="2"/>
        <v>0</v>
      </c>
      <c r="G93" s="27"/>
      <c r="H93" s="27"/>
      <c r="I93" s="27"/>
      <c r="J93" s="105">
        <f t="shared" si="3"/>
        <v>0</v>
      </c>
    </row>
    <row r="94" spans="1:10" ht="15">
      <c r="A94" s="37" t="s">
        <v>430</v>
      </c>
      <c r="B94" s="5" t="s">
        <v>300</v>
      </c>
      <c r="C94" s="94"/>
      <c r="D94" s="94"/>
      <c r="E94" s="94"/>
      <c r="F94" s="94">
        <f t="shared" si="2"/>
        <v>0</v>
      </c>
      <c r="G94" s="27"/>
      <c r="H94" s="27"/>
      <c r="I94" s="27"/>
      <c r="J94" s="105">
        <f t="shared" si="3"/>
        <v>0</v>
      </c>
    </row>
    <row r="95" spans="1:10" ht="15">
      <c r="A95" s="14" t="s">
        <v>448</v>
      </c>
      <c r="B95" s="7" t="s">
        <v>301</v>
      </c>
      <c r="C95" s="101">
        <f>SUM(C91:C94)</f>
        <v>0</v>
      </c>
      <c r="D95" s="101"/>
      <c r="E95" s="101"/>
      <c r="F95" s="101">
        <f t="shared" si="2"/>
        <v>0</v>
      </c>
      <c r="G95" s="27"/>
      <c r="H95" s="27"/>
      <c r="I95" s="27"/>
      <c r="J95" s="105">
        <f t="shared" si="3"/>
        <v>0</v>
      </c>
    </row>
    <row r="96" spans="1:10" ht="15">
      <c r="A96" s="15" t="s">
        <v>302</v>
      </c>
      <c r="B96" s="7" t="s">
        <v>303</v>
      </c>
      <c r="C96" s="101"/>
      <c r="D96" s="101"/>
      <c r="E96" s="101"/>
      <c r="F96" s="101">
        <f t="shared" si="2"/>
        <v>0</v>
      </c>
      <c r="G96" s="27"/>
      <c r="H96" s="27"/>
      <c r="I96" s="27"/>
      <c r="J96" s="105">
        <f t="shared" si="3"/>
        <v>0</v>
      </c>
    </row>
    <row r="97" spans="1:10" ht="15.75">
      <c r="A97" s="40" t="s">
        <v>449</v>
      </c>
      <c r="B97" s="41" t="s">
        <v>304</v>
      </c>
      <c r="C97" s="101">
        <f>SUM(C95,C90,C84,C79,C74,C96)</f>
        <v>200931659</v>
      </c>
      <c r="D97" s="101">
        <f>SUM(D95,D90,D84,D79,D74,D96)</f>
        <v>0</v>
      </c>
      <c r="E97" s="101">
        <f>SUM(E95,E90,E84,E79,E74,E96)</f>
        <v>4865244</v>
      </c>
      <c r="F97" s="101">
        <f t="shared" si="2"/>
        <v>205796903</v>
      </c>
      <c r="G97" s="101">
        <f>SUM(G95,G90,G84,G79,G74,G96)</f>
        <v>0</v>
      </c>
      <c r="H97" s="101">
        <f>SUM(H95,H90,H84,H79,H74,H96)</f>
        <v>-548000</v>
      </c>
      <c r="I97" s="101">
        <f>SUM(I95,I90,I84,I79,I74,I96)</f>
        <v>1500000</v>
      </c>
      <c r="J97" s="105">
        <f t="shared" si="3"/>
        <v>206748903</v>
      </c>
    </row>
    <row r="98" spans="1:10" ht="15.75">
      <c r="A98" s="44" t="s">
        <v>432</v>
      </c>
      <c r="B98" s="45"/>
      <c r="C98" s="101">
        <f>SUM(C97,C68)</f>
        <v>796528538</v>
      </c>
      <c r="D98" s="101">
        <f>SUM(D97,D68)</f>
        <v>600000</v>
      </c>
      <c r="E98" s="101">
        <f>SUM(E97,E68)</f>
        <v>18389743</v>
      </c>
      <c r="F98" s="101">
        <f t="shared" si="2"/>
        <v>815518281</v>
      </c>
      <c r="G98" s="101">
        <f>SUM(G97,G68)</f>
        <v>28940294</v>
      </c>
      <c r="H98" s="101">
        <f>SUM(H97,H68)</f>
        <v>-548000</v>
      </c>
      <c r="I98" s="101">
        <f>SUM(I97,I68)</f>
        <v>1500000</v>
      </c>
      <c r="J98" s="105">
        <f t="shared" si="3"/>
        <v>845410575</v>
      </c>
    </row>
  </sheetData>
  <sheetProtection/>
  <mergeCells count="2">
    <mergeCell ref="A1:F1"/>
    <mergeCell ref="A2:F2"/>
  </mergeCells>
  <printOptions/>
  <pageMargins left="0.5118110236220472" right="0.5118110236220472" top="0.35433070866141736" bottom="0.2755905511811024" header="0.1968503937007874" footer="0.1968503937007874"/>
  <pageSetup horizontalDpi="600" verticalDpi="600" orientation="portrait" paperSize="9" scale="56" r:id="rId3"/>
  <headerFooter>
    <oddHeader>&amp;C/2016. () önkormányzati rendelet 2.1.1 melléklete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6"/>
  <sheetViews>
    <sheetView view="pageLayout" workbookViewId="0" topLeftCell="A80">
      <selection activeCell="D97" sqref="D97"/>
    </sheetView>
  </sheetViews>
  <sheetFormatPr defaultColWidth="9.140625" defaultRowHeight="15"/>
  <cols>
    <col min="1" max="1" width="87.28125" style="0" customWidth="1"/>
    <col min="3" max="3" width="13.00390625" style="0" customWidth="1"/>
    <col min="4" max="4" width="10.57421875" style="0" customWidth="1"/>
    <col min="5" max="5" width="9.57421875" style="0" customWidth="1"/>
    <col min="6" max="6" width="13.140625" style="0" customWidth="1"/>
  </cols>
  <sheetData>
    <row r="1" spans="1:6" ht="24" customHeight="1">
      <c r="A1" s="134" t="s">
        <v>581</v>
      </c>
      <c r="B1" s="138"/>
      <c r="C1" s="138"/>
      <c r="D1" s="138"/>
      <c r="E1" s="138"/>
      <c r="F1" s="137"/>
    </row>
    <row r="2" spans="1:8" ht="24" customHeight="1">
      <c r="A2" s="135" t="s">
        <v>473</v>
      </c>
      <c r="B2" s="136"/>
      <c r="C2" s="136"/>
      <c r="D2" s="136"/>
      <c r="E2" s="136"/>
      <c r="F2" s="137"/>
      <c r="H2" s="68"/>
    </row>
    <row r="3" ht="18">
      <c r="A3" s="47"/>
    </row>
    <row r="4" ht="15">
      <c r="A4" s="76"/>
    </row>
    <row r="5" spans="1:6" ht="60">
      <c r="A5" s="2" t="s">
        <v>11</v>
      </c>
      <c r="B5" s="3" t="s">
        <v>10</v>
      </c>
      <c r="C5" s="58" t="s">
        <v>505</v>
      </c>
      <c r="D5" s="58" t="s">
        <v>506</v>
      </c>
      <c r="E5" s="58" t="s">
        <v>507</v>
      </c>
      <c r="F5" s="70" t="s">
        <v>3</v>
      </c>
    </row>
    <row r="6" spans="1:6" ht="15" customHeight="1">
      <c r="A6" s="31" t="s">
        <v>183</v>
      </c>
      <c r="B6" s="6" t="s">
        <v>184</v>
      </c>
      <c r="C6" s="27"/>
      <c r="D6" s="27"/>
      <c r="E6" s="27"/>
      <c r="F6" s="27"/>
    </row>
    <row r="7" spans="1:6" ht="15" customHeight="1">
      <c r="A7" s="5" t="s">
        <v>185</v>
      </c>
      <c r="B7" s="6" t="s">
        <v>186</v>
      </c>
      <c r="C7" s="27"/>
      <c r="D7" s="27"/>
      <c r="E7" s="27"/>
      <c r="F7" s="27"/>
    </row>
    <row r="8" spans="1:6" ht="15" customHeight="1">
      <c r="A8" s="5" t="s">
        <v>187</v>
      </c>
      <c r="B8" s="6" t="s">
        <v>188</v>
      </c>
      <c r="C8" s="27"/>
      <c r="D8" s="27"/>
      <c r="E8" s="27"/>
      <c r="F8" s="27"/>
    </row>
    <row r="9" spans="1:6" ht="15" customHeight="1">
      <c r="A9" s="5" t="s">
        <v>189</v>
      </c>
      <c r="B9" s="6" t="s">
        <v>190</v>
      </c>
      <c r="C9" s="27"/>
      <c r="D9" s="27"/>
      <c r="E9" s="27"/>
      <c r="F9" s="27"/>
    </row>
    <row r="10" spans="1:6" ht="15" customHeight="1">
      <c r="A10" s="5" t="s">
        <v>191</v>
      </c>
      <c r="B10" s="6" t="s">
        <v>192</v>
      </c>
      <c r="C10" s="27"/>
      <c r="D10" s="27"/>
      <c r="E10" s="27"/>
      <c r="F10" s="27"/>
    </row>
    <row r="11" spans="1:6" ht="15" customHeight="1">
      <c r="A11" s="5" t="s">
        <v>193</v>
      </c>
      <c r="B11" s="6" t="s">
        <v>194</v>
      </c>
      <c r="C11" s="27"/>
      <c r="D11" s="27"/>
      <c r="E11" s="27"/>
      <c r="F11" s="27"/>
    </row>
    <row r="12" spans="1:6" ht="15" customHeight="1">
      <c r="A12" s="7" t="s">
        <v>433</v>
      </c>
      <c r="B12" s="8" t="s">
        <v>195</v>
      </c>
      <c r="C12" s="27"/>
      <c r="D12" s="27"/>
      <c r="E12" s="27"/>
      <c r="F12" s="27"/>
    </row>
    <row r="13" spans="1:6" ht="15" customHeight="1">
      <c r="A13" s="5" t="s">
        <v>196</v>
      </c>
      <c r="B13" s="6" t="s">
        <v>197</v>
      </c>
      <c r="C13" s="27"/>
      <c r="D13" s="27"/>
      <c r="E13" s="27"/>
      <c r="F13" s="27"/>
    </row>
    <row r="14" spans="1:6" ht="15" customHeight="1">
      <c r="A14" s="5" t="s">
        <v>198</v>
      </c>
      <c r="B14" s="6" t="s">
        <v>199</v>
      </c>
      <c r="C14" s="27"/>
      <c r="D14" s="27"/>
      <c r="E14" s="27"/>
      <c r="F14" s="27"/>
    </row>
    <row r="15" spans="1:6" ht="15" customHeight="1">
      <c r="A15" s="5" t="s">
        <v>396</v>
      </c>
      <c r="B15" s="6" t="s">
        <v>200</v>
      </c>
      <c r="C15" s="27"/>
      <c r="D15" s="27"/>
      <c r="E15" s="27"/>
      <c r="F15" s="27"/>
    </row>
    <row r="16" spans="1:6" ht="15" customHeight="1">
      <c r="A16" s="5" t="s">
        <v>397</v>
      </c>
      <c r="B16" s="6" t="s">
        <v>201</v>
      </c>
      <c r="C16" s="27"/>
      <c r="D16" s="27"/>
      <c r="E16" s="27"/>
      <c r="F16" s="27"/>
    </row>
    <row r="17" spans="1:6" ht="15" customHeight="1">
      <c r="A17" s="5" t="s">
        <v>398</v>
      </c>
      <c r="B17" s="6" t="s">
        <v>202</v>
      </c>
      <c r="C17" s="27"/>
      <c r="D17" s="27"/>
      <c r="E17" s="27"/>
      <c r="F17" s="27"/>
    </row>
    <row r="18" spans="1:6" ht="15" customHeight="1">
      <c r="A18" s="39" t="s">
        <v>434</v>
      </c>
      <c r="B18" s="49" t="s">
        <v>203</v>
      </c>
      <c r="C18" s="27"/>
      <c r="D18" s="27"/>
      <c r="E18" s="27"/>
      <c r="F18" s="27"/>
    </row>
    <row r="19" spans="1:6" ht="15" customHeight="1">
      <c r="A19" s="5" t="s">
        <v>402</v>
      </c>
      <c r="B19" s="6" t="s">
        <v>212</v>
      </c>
      <c r="C19" s="27"/>
      <c r="D19" s="27"/>
      <c r="E19" s="27"/>
      <c r="F19" s="27"/>
    </row>
    <row r="20" spans="1:6" ht="15" customHeight="1">
      <c r="A20" s="5" t="s">
        <v>403</v>
      </c>
      <c r="B20" s="6" t="s">
        <v>213</v>
      </c>
      <c r="C20" s="27"/>
      <c r="D20" s="27"/>
      <c r="E20" s="27"/>
      <c r="F20" s="27"/>
    </row>
    <row r="21" spans="1:6" ht="15" customHeight="1">
      <c r="A21" s="7" t="s">
        <v>436</v>
      </c>
      <c r="B21" s="8" t="s">
        <v>214</v>
      </c>
      <c r="C21" s="27"/>
      <c r="D21" s="27"/>
      <c r="E21" s="27"/>
      <c r="F21" s="27"/>
    </row>
    <row r="22" spans="1:6" ht="15" customHeight="1">
      <c r="A22" s="5" t="s">
        <v>404</v>
      </c>
      <c r="B22" s="6" t="s">
        <v>215</v>
      </c>
      <c r="C22" s="27"/>
      <c r="D22" s="27"/>
      <c r="E22" s="27"/>
      <c r="F22" s="27"/>
    </row>
    <row r="23" spans="1:6" ht="15" customHeight="1">
      <c r="A23" s="5" t="s">
        <v>405</v>
      </c>
      <c r="B23" s="6" t="s">
        <v>216</v>
      </c>
      <c r="C23" s="27"/>
      <c r="D23" s="27"/>
      <c r="E23" s="27"/>
      <c r="F23" s="27"/>
    </row>
    <row r="24" spans="1:6" ht="15" customHeight="1">
      <c r="A24" s="5" t="s">
        <v>406</v>
      </c>
      <c r="B24" s="6" t="s">
        <v>217</v>
      </c>
      <c r="C24" s="27"/>
      <c r="D24" s="27"/>
      <c r="E24" s="27"/>
      <c r="F24" s="27"/>
    </row>
    <row r="25" spans="1:6" ht="15" customHeight="1">
      <c r="A25" s="5" t="s">
        <v>407</v>
      </c>
      <c r="B25" s="6" t="s">
        <v>218</v>
      </c>
      <c r="C25" s="27"/>
      <c r="D25" s="27"/>
      <c r="E25" s="27"/>
      <c r="F25" s="27"/>
    </row>
    <row r="26" spans="1:6" ht="15" customHeight="1">
      <c r="A26" s="5" t="s">
        <v>408</v>
      </c>
      <c r="B26" s="6" t="s">
        <v>221</v>
      </c>
      <c r="C26" s="27"/>
      <c r="D26" s="27"/>
      <c r="E26" s="27"/>
      <c r="F26" s="27"/>
    </row>
    <row r="27" spans="1:6" ht="15" customHeight="1">
      <c r="A27" s="5" t="s">
        <v>222</v>
      </c>
      <c r="B27" s="6" t="s">
        <v>223</v>
      </c>
      <c r="C27" s="27"/>
      <c r="D27" s="27"/>
      <c r="E27" s="27"/>
      <c r="F27" s="27"/>
    </row>
    <row r="28" spans="1:6" ht="15" customHeight="1">
      <c r="A28" s="5" t="s">
        <v>409</v>
      </c>
      <c r="B28" s="6" t="s">
        <v>224</v>
      </c>
      <c r="C28" s="27"/>
      <c r="D28" s="27"/>
      <c r="E28" s="27"/>
      <c r="F28" s="27"/>
    </row>
    <row r="29" spans="1:6" ht="15" customHeight="1">
      <c r="A29" s="5" t="s">
        <v>410</v>
      </c>
      <c r="B29" s="6" t="s">
        <v>229</v>
      </c>
      <c r="C29" s="27"/>
      <c r="D29" s="27"/>
      <c r="E29" s="27"/>
      <c r="F29" s="27"/>
    </row>
    <row r="30" spans="1:6" ht="15" customHeight="1">
      <c r="A30" s="7" t="s">
        <v>437</v>
      </c>
      <c r="B30" s="8" t="s">
        <v>232</v>
      </c>
      <c r="C30" s="27"/>
      <c r="D30" s="27"/>
      <c r="E30" s="27"/>
      <c r="F30" s="27"/>
    </row>
    <row r="31" spans="1:6" ht="15" customHeight="1">
      <c r="A31" s="5" t="s">
        <v>411</v>
      </c>
      <c r="B31" s="6" t="s">
        <v>233</v>
      </c>
      <c r="C31" s="27"/>
      <c r="D31" s="27"/>
      <c r="E31" s="27"/>
      <c r="F31" s="27"/>
    </row>
    <row r="32" spans="1:6" ht="15" customHeight="1">
      <c r="A32" s="39" t="s">
        <v>438</v>
      </c>
      <c r="B32" s="49" t="s">
        <v>234</v>
      </c>
      <c r="C32" s="27"/>
      <c r="D32" s="27"/>
      <c r="E32" s="27"/>
      <c r="F32" s="27"/>
    </row>
    <row r="33" spans="1:6" ht="15" customHeight="1">
      <c r="A33" s="13" t="s">
        <v>235</v>
      </c>
      <c r="B33" s="6" t="s">
        <v>236</v>
      </c>
      <c r="C33" s="27"/>
      <c r="D33" s="27"/>
      <c r="E33" s="27"/>
      <c r="F33" s="27"/>
    </row>
    <row r="34" spans="1:6" ht="15" customHeight="1">
      <c r="A34" s="13" t="s">
        <v>412</v>
      </c>
      <c r="B34" s="6" t="s">
        <v>237</v>
      </c>
      <c r="C34" s="27"/>
      <c r="D34" s="27"/>
      <c r="E34" s="27"/>
      <c r="F34" s="27"/>
    </row>
    <row r="35" spans="1:6" ht="15" customHeight="1">
      <c r="A35" s="13" t="s">
        <v>413</v>
      </c>
      <c r="B35" s="6" t="s">
        <v>238</v>
      </c>
      <c r="C35" s="27"/>
      <c r="D35" s="27"/>
      <c r="E35" s="27"/>
      <c r="F35" s="27"/>
    </row>
    <row r="36" spans="1:6" ht="15" customHeight="1">
      <c r="A36" s="13" t="s">
        <v>414</v>
      </c>
      <c r="B36" s="6" t="s">
        <v>239</v>
      </c>
      <c r="C36" s="27"/>
      <c r="D36" s="27"/>
      <c r="E36" s="27"/>
      <c r="F36" s="27"/>
    </row>
    <row r="37" spans="1:6" ht="15" customHeight="1">
      <c r="A37" s="13" t="s">
        <v>240</v>
      </c>
      <c r="B37" s="6" t="s">
        <v>241</v>
      </c>
      <c r="C37" s="27"/>
      <c r="D37" s="27"/>
      <c r="E37" s="27"/>
      <c r="F37" s="27"/>
    </row>
    <row r="38" spans="1:6" ht="15" customHeight="1">
      <c r="A38" s="13" t="s">
        <v>242</v>
      </c>
      <c r="B38" s="6" t="s">
        <v>243</v>
      </c>
      <c r="C38" s="27"/>
      <c r="D38" s="27"/>
      <c r="E38" s="27"/>
      <c r="F38" s="27"/>
    </row>
    <row r="39" spans="1:6" ht="15" customHeight="1">
      <c r="A39" s="13" t="s">
        <v>244</v>
      </c>
      <c r="B39" s="6" t="s">
        <v>245</v>
      </c>
      <c r="C39" s="27"/>
      <c r="D39" s="27"/>
      <c r="E39" s="27"/>
      <c r="F39" s="27"/>
    </row>
    <row r="40" spans="1:6" ht="15" customHeight="1">
      <c r="A40" s="13" t="s">
        <v>415</v>
      </c>
      <c r="B40" s="6" t="s">
        <v>246</v>
      </c>
      <c r="C40" s="27"/>
      <c r="D40" s="27"/>
      <c r="E40" s="27"/>
      <c r="F40" s="27"/>
    </row>
    <row r="41" spans="1:6" ht="15" customHeight="1">
      <c r="A41" s="13" t="s">
        <v>416</v>
      </c>
      <c r="B41" s="6" t="s">
        <v>247</v>
      </c>
      <c r="C41" s="27"/>
      <c r="D41" s="27"/>
      <c r="E41" s="27"/>
      <c r="F41" s="27"/>
    </row>
    <row r="42" spans="1:6" ht="15" customHeight="1">
      <c r="A42" s="13" t="s">
        <v>417</v>
      </c>
      <c r="B42" s="6" t="s">
        <v>248</v>
      </c>
      <c r="C42" s="27"/>
      <c r="D42" s="27"/>
      <c r="E42" s="27"/>
      <c r="F42" s="27"/>
    </row>
    <row r="43" spans="1:6" ht="15" customHeight="1">
      <c r="A43" s="48" t="s">
        <v>439</v>
      </c>
      <c r="B43" s="49" t="s">
        <v>249</v>
      </c>
      <c r="C43" s="27"/>
      <c r="D43" s="27"/>
      <c r="E43" s="27"/>
      <c r="F43" s="27"/>
    </row>
    <row r="44" spans="1:6" ht="15" customHeight="1">
      <c r="A44" s="13" t="s">
        <v>258</v>
      </c>
      <c r="B44" s="6" t="s">
        <v>259</v>
      </c>
      <c r="C44" s="27"/>
      <c r="D44" s="27"/>
      <c r="E44" s="27"/>
      <c r="F44" s="27"/>
    </row>
    <row r="45" spans="1:6" ht="15" customHeight="1">
      <c r="A45" s="5" t="s">
        <v>421</v>
      </c>
      <c r="B45" s="6" t="s">
        <v>260</v>
      </c>
      <c r="C45" s="27"/>
      <c r="D45" s="27"/>
      <c r="E45" s="27"/>
      <c r="F45" s="27"/>
    </row>
    <row r="46" spans="1:6" ht="15" customHeight="1">
      <c r="A46" s="13" t="s">
        <v>422</v>
      </c>
      <c r="B46" s="6" t="s">
        <v>261</v>
      </c>
      <c r="C46" s="27"/>
      <c r="D46" s="27"/>
      <c r="E46" s="27"/>
      <c r="F46" s="27"/>
    </row>
    <row r="47" spans="1:6" ht="15" customHeight="1">
      <c r="A47" s="39" t="s">
        <v>441</v>
      </c>
      <c r="B47" s="49" t="s">
        <v>262</v>
      </c>
      <c r="C47" s="27"/>
      <c r="D47" s="27"/>
      <c r="E47" s="27"/>
      <c r="F47" s="27"/>
    </row>
    <row r="48" spans="1:6" ht="15" customHeight="1">
      <c r="A48" s="56" t="s">
        <v>504</v>
      </c>
      <c r="B48" s="61"/>
      <c r="C48" s="27"/>
      <c r="D48" s="27"/>
      <c r="E48" s="27"/>
      <c r="F48" s="27"/>
    </row>
    <row r="49" spans="1:6" ht="15" customHeight="1">
      <c r="A49" s="5" t="s">
        <v>204</v>
      </c>
      <c r="B49" s="6" t="s">
        <v>205</v>
      </c>
      <c r="C49" s="27"/>
      <c r="D49" s="27"/>
      <c r="E49" s="27"/>
      <c r="F49" s="27"/>
    </row>
    <row r="50" spans="1:6" ht="15" customHeight="1">
      <c r="A50" s="5" t="s">
        <v>206</v>
      </c>
      <c r="B50" s="6" t="s">
        <v>207</v>
      </c>
      <c r="C50" s="27"/>
      <c r="D50" s="27"/>
      <c r="E50" s="27"/>
      <c r="F50" s="27"/>
    </row>
    <row r="51" spans="1:6" ht="15" customHeight="1">
      <c r="A51" s="5" t="s">
        <v>399</v>
      </c>
      <c r="B51" s="6" t="s">
        <v>208</v>
      </c>
      <c r="C51" s="27"/>
      <c r="D51" s="27"/>
      <c r="E51" s="27"/>
      <c r="F51" s="27"/>
    </row>
    <row r="52" spans="1:6" ht="15" customHeight="1">
      <c r="A52" s="5" t="s">
        <v>400</v>
      </c>
      <c r="B52" s="6" t="s">
        <v>209</v>
      </c>
      <c r="C52" s="27"/>
      <c r="D52" s="27"/>
      <c r="E52" s="27"/>
      <c r="F52" s="27"/>
    </row>
    <row r="53" spans="1:6" ht="15" customHeight="1">
      <c r="A53" s="5" t="s">
        <v>401</v>
      </c>
      <c r="B53" s="6" t="s">
        <v>210</v>
      </c>
      <c r="C53" s="27"/>
      <c r="D53" s="27"/>
      <c r="E53" s="27"/>
      <c r="F53" s="27"/>
    </row>
    <row r="54" spans="1:6" ht="15" customHeight="1">
      <c r="A54" s="39" t="s">
        <v>435</v>
      </c>
      <c r="B54" s="49" t="s">
        <v>211</v>
      </c>
      <c r="C54" s="27"/>
      <c r="D54" s="27"/>
      <c r="E54" s="27"/>
      <c r="F54" s="27"/>
    </row>
    <row r="55" spans="1:6" ht="15" customHeight="1">
      <c r="A55" s="13" t="s">
        <v>418</v>
      </c>
      <c r="B55" s="6" t="s">
        <v>250</v>
      </c>
      <c r="C55" s="27"/>
      <c r="D55" s="27"/>
      <c r="E55" s="27"/>
      <c r="F55" s="27"/>
    </row>
    <row r="56" spans="1:6" ht="15" customHeight="1">
      <c r="A56" s="13" t="s">
        <v>419</v>
      </c>
      <c r="B56" s="6" t="s">
        <v>251</v>
      </c>
      <c r="C56" s="27"/>
      <c r="D56" s="27"/>
      <c r="E56" s="27"/>
      <c r="F56" s="27"/>
    </row>
    <row r="57" spans="1:6" ht="15" customHeight="1">
      <c r="A57" s="13" t="s">
        <v>252</v>
      </c>
      <c r="B57" s="6" t="s">
        <v>253</v>
      </c>
      <c r="C57" s="27"/>
      <c r="D57" s="27"/>
      <c r="E57" s="27"/>
      <c r="F57" s="27"/>
    </row>
    <row r="58" spans="1:6" ht="15" customHeight="1">
      <c r="A58" s="13" t="s">
        <v>420</v>
      </c>
      <c r="B58" s="6" t="s">
        <v>254</v>
      </c>
      <c r="C58" s="27"/>
      <c r="D58" s="27"/>
      <c r="E58" s="27"/>
      <c r="F58" s="27"/>
    </row>
    <row r="59" spans="1:6" ht="15" customHeight="1">
      <c r="A59" s="13" t="s">
        <v>255</v>
      </c>
      <c r="B59" s="6" t="s">
        <v>256</v>
      </c>
      <c r="C59" s="27"/>
      <c r="D59" s="27"/>
      <c r="E59" s="27"/>
      <c r="F59" s="27"/>
    </row>
    <row r="60" spans="1:6" ht="15" customHeight="1">
      <c r="A60" s="39" t="s">
        <v>440</v>
      </c>
      <c r="B60" s="49" t="s">
        <v>257</v>
      </c>
      <c r="C60" s="27"/>
      <c r="D60" s="27"/>
      <c r="E60" s="27"/>
      <c r="F60" s="27"/>
    </row>
    <row r="61" spans="1:6" ht="15" customHeight="1">
      <c r="A61" s="13" t="s">
        <v>263</v>
      </c>
      <c r="B61" s="6" t="s">
        <v>264</v>
      </c>
      <c r="C61" s="27"/>
      <c r="D61" s="27"/>
      <c r="E61" s="27"/>
      <c r="F61" s="27"/>
    </row>
    <row r="62" spans="1:6" ht="15" customHeight="1">
      <c r="A62" s="5" t="s">
        <v>423</v>
      </c>
      <c r="B62" s="6" t="s">
        <v>265</v>
      </c>
      <c r="C62" s="27"/>
      <c r="D62" s="27"/>
      <c r="E62" s="27"/>
      <c r="F62" s="27"/>
    </row>
    <row r="63" spans="1:6" ht="15" customHeight="1">
      <c r="A63" s="13" t="s">
        <v>424</v>
      </c>
      <c r="B63" s="6" t="s">
        <v>266</v>
      </c>
      <c r="C63" s="27"/>
      <c r="D63" s="27"/>
      <c r="E63" s="27"/>
      <c r="F63" s="27"/>
    </row>
    <row r="64" spans="1:6" ht="15" customHeight="1">
      <c r="A64" s="39" t="s">
        <v>443</v>
      </c>
      <c r="B64" s="49" t="s">
        <v>267</v>
      </c>
      <c r="C64" s="27"/>
      <c r="D64" s="27"/>
      <c r="E64" s="27"/>
      <c r="F64" s="27"/>
    </row>
    <row r="65" spans="1:6" ht="15" customHeight="1">
      <c r="A65" s="56" t="s">
        <v>503</v>
      </c>
      <c r="B65" s="61"/>
      <c r="C65" s="27"/>
      <c r="D65" s="27"/>
      <c r="E65" s="27"/>
      <c r="F65" s="27"/>
    </row>
    <row r="66" spans="1:6" ht="15.75">
      <c r="A66" s="46" t="s">
        <v>442</v>
      </c>
      <c r="B66" s="35" t="s">
        <v>268</v>
      </c>
      <c r="C66" s="27"/>
      <c r="D66" s="27"/>
      <c r="E66" s="27"/>
      <c r="F66" s="27"/>
    </row>
    <row r="67" spans="1:6" ht="15.75">
      <c r="A67" s="60" t="s">
        <v>556</v>
      </c>
      <c r="B67" s="59"/>
      <c r="C67" s="27"/>
      <c r="D67" s="27"/>
      <c r="E67" s="27"/>
      <c r="F67" s="27"/>
    </row>
    <row r="68" spans="1:6" ht="15.75">
      <c r="A68" s="60" t="s">
        <v>557</v>
      </c>
      <c r="B68" s="59"/>
      <c r="C68" s="27"/>
      <c r="D68" s="27"/>
      <c r="E68" s="27"/>
      <c r="F68" s="27"/>
    </row>
    <row r="69" spans="1:6" ht="15">
      <c r="A69" s="37" t="s">
        <v>425</v>
      </c>
      <c r="B69" s="5" t="s">
        <v>269</v>
      </c>
      <c r="C69" s="27"/>
      <c r="D69" s="27"/>
      <c r="E69" s="27"/>
      <c r="F69" s="27"/>
    </row>
    <row r="70" spans="1:6" ht="15">
      <c r="A70" s="13" t="s">
        <v>270</v>
      </c>
      <c r="B70" s="5" t="s">
        <v>271</v>
      </c>
      <c r="C70" s="27"/>
      <c r="D70" s="27"/>
      <c r="E70" s="27"/>
      <c r="F70" s="27"/>
    </row>
    <row r="71" spans="1:6" ht="15">
      <c r="A71" s="37" t="s">
        <v>426</v>
      </c>
      <c r="B71" s="5" t="s">
        <v>272</v>
      </c>
      <c r="C71" s="27"/>
      <c r="D71" s="27"/>
      <c r="E71" s="27"/>
      <c r="F71" s="27"/>
    </row>
    <row r="72" spans="1:6" ht="15">
      <c r="A72" s="15" t="s">
        <v>444</v>
      </c>
      <c r="B72" s="7" t="s">
        <v>273</v>
      </c>
      <c r="C72" s="27"/>
      <c r="D72" s="27"/>
      <c r="E72" s="27"/>
      <c r="F72" s="27"/>
    </row>
    <row r="73" spans="1:6" ht="15">
      <c r="A73" s="13" t="s">
        <v>427</v>
      </c>
      <c r="B73" s="5" t="s">
        <v>274</v>
      </c>
      <c r="C73" s="27"/>
      <c r="D73" s="27"/>
      <c r="E73" s="27"/>
      <c r="F73" s="27"/>
    </row>
    <row r="74" spans="1:6" ht="15">
      <c r="A74" s="37" t="s">
        <v>275</v>
      </c>
      <c r="B74" s="5" t="s">
        <v>276</v>
      </c>
      <c r="C74" s="27"/>
      <c r="D74" s="27"/>
      <c r="E74" s="27"/>
      <c r="F74" s="27"/>
    </row>
    <row r="75" spans="1:6" ht="15">
      <c r="A75" s="13" t="s">
        <v>428</v>
      </c>
      <c r="B75" s="5" t="s">
        <v>277</v>
      </c>
      <c r="C75" s="27"/>
      <c r="D75" s="27"/>
      <c r="E75" s="27"/>
      <c r="F75" s="27"/>
    </row>
    <row r="76" spans="1:6" ht="15">
      <c r="A76" s="37" t="s">
        <v>278</v>
      </c>
      <c r="B76" s="5" t="s">
        <v>279</v>
      </c>
      <c r="C76" s="27"/>
      <c r="D76" s="27"/>
      <c r="E76" s="27"/>
      <c r="F76" s="27"/>
    </row>
    <row r="77" spans="1:6" ht="15">
      <c r="A77" s="14" t="s">
        <v>445</v>
      </c>
      <c r="B77" s="7" t="s">
        <v>280</v>
      </c>
      <c r="C77" s="27"/>
      <c r="D77" s="27"/>
      <c r="E77" s="27"/>
      <c r="F77" s="27"/>
    </row>
    <row r="78" spans="1:6" ht="15">
      <c r="A78" s="5" t="s">
        <v>554</v>
      </c>
      <c r="B78" s="5" t="s">
        <v>281</v>
      </c>
      <c r="C78" s="27"/>
      <c r="D78" s="27"/>
      <c r="E78" s="27"/>
      <c r="F78" s="27"/>
    </row>
    <row r="79" spans="1:6" ht="15">
      <c r="A79" s="5" t="s">
        <v>555</v>
      </c>
      <c r="B79" s="5" t="s">
        <v>281</v>
      </c>
      <c r="C79" s="27"/>
      <c r="D79" s="27"/>
      <c r="E79" s="27"/>
      <c r="F79" s="27"/>
    </row>
    <row r="80" spans="1:6" ht="15">
      <c r="A80" s="5" t="s">
        <v>552</v>
      </c>
      <c r="B80" s="5" t="s">
        <v>282</v>
      </c>
      <c r="C80" s="27"/>
      <c r="D80" s="27"/>
      <c r="E80" s="27"/>
      <c r="F80" s="27"/>
    </row>
    <row r="81" spans="1:6" ht="15">
      <c r="A81" s="5" t="s">
        <v>553</v>
      </c>
      <c r="B81" s="5" t="s">
        <v>282</v>
      </c>
      <c r="C81" s="27"/>
      <c r="D81" s="27"/>
      <c r="E81" s="27"/>
      <c r="F81" s="27"/>
    </row>
    <row r="82" spans="1:6" ht="15">
      <c r="A82" s="7" t="s">
        <v>446</v>
      </c>
      <c r="B82" s="7" t="s">
        <v>283</v>
      </c>
      <c r="C82" s="27"/>
      <c r="D82" s="27"/>
      <c r="E82" s="27"/>
      <c r="F82" s="27"/>
    </row>
    <row r="83" spans="1:6" ht="15">
      <c r="A83" s="37" t="s">
        <v>284</v>
      </c>
      <c r="B83" s="5" t="s">
        <v>285</v>
      </c>
      <c r="C83" s="27"/>
      <c r="D83" s="27"/>
      <c r="E83" s="27"/>
      <c r="F83" s="27"/>
    </row>
    <row r="84" spans="1:6" ht="15">
      <c r="A84" s="37" t="s">
        <v>286</v>
      </c>
      <c r="B84" s="5" t="s">
        <v>287</v>
      </c>
      <c r="C84" s="27"/>
      <c r="D84" s="27"/>
      <c r="E84" s="27"/>
      <c r="F84" s="27"/>
    </row>
    <row r="85" spans="1:6" ht="15">
      <c r="A85" s="37" t="s">
        <v>288</v>
      </c>
      <c r="B85" s="5" t="s">
        <v>289</v>
      </c>
      <c r="C85" s="27"/>
      <c r="D85" s="27"/>
      <c r="E85" s="27"/>
      <c r="F85" s="27"/>
    </row>
    <row r="86" spans="1:6" ht="15">
      <c r="A86" s="37" t="s">
        <v>290</v>
      </c>
      <c r="B86" s="5" t="s">
        <v>291</v>
      </c>
      <c r="C86" s="27"/>
      <c r="D86" s="27"/>
      <c r="E86" s="27"/>
      <c r="F86" s="27"/>
    </row>
    <row r="87" spans="1:6" ht="15">
      <c r="A87" s="13" t="s">
        <v>429</v>
      </c>
      <c r="B87" s="5" t="s">
        <v>292</v>
      </c>
      <c r="C87" s="27"/>
      <c r="D87" s="27"/>
      <c r="E87" s="27"/>
      <c r="F87" s="27"/>
    </row>
    <row r="88" spans="1:6" ht="15">
      <c r="A88" s="15" t="s">
        <v>447</v>
      </c>
      <c r="B88" s="7" t="s">
        <v>293</v>
      </c>
      <c r="C88" s="27"/>
      <c r="D88" s="27"/>
      <c r="E88" s="27"/>
      <c r="F88" s="27"/>
    </row>
    <row r="89" spans="1:6" ht="15">
      <c r="A89" s="13" t="s">
        <v>294</v>
      </c>
      <c r="B89" s="5" t="s">
        <v>295</v>
      </c>
      <c r="C89" s="27"/>
      <c r="D89" s="27"/>
      <c r="E89" s="27"/>
      <c r="F89" s="27"/>
    </row>
    <row r="90" spans="1:6" ht="15">
      <c r="A90" s="13" t="s">
        <v>296</v>
      </c>
      <c r="B90" s="5" t="s">
        <v>297</v>
      </c>
      <c r="C90" s="27"/>
      <c r="D90" s="27"/>
      <c r="E90" s="27"/>
      <c r="F90" s="27"/>
    </row>
    <row r="91" spans="1:6" ht="15">
      <c r="A91" s="37" t="s">
        <v>298</v>
      </c>
      <c r="B91" s="5" t="s">
        <v>299</v>
      </c>
      <c r="C91" s="27"/>
      <c r="D91" s="27"/>
      <c r="E91" s="27"/>
      <c r="F91" s="27"/>
    </row>
    <row r="92" spans="1:6" ht="15">
      <c r="A92" s="37" t="s">
        <v>430</v>
      </c>
      <c r="B92" s="5" t="s">
        <v>300</v>
      </c>
      <c r="C92" s="27"/>
      <c r="D92" s="27"/>
      <c r="E92" s="27"/>
      <c r="F92" s="27"/>
    </row>
    <row r="93" spans="1:6" ht="15">
      <c r="A93" s="14" t="s">
        <v>448</v>
      </c>
      <c r="B93" s="7" t="s">
        <v>301</v>
      </c>
      <c r="C93" s="27"/>
      <c r="D93" s="27"/>
      <c r="E93" s="27"/>
      <c r="F93" s="27"/>
    </row>
    <row r="94" spans="1:6" ht="15">
      <c r="A94" s="15" t="s">
        <v>302</v>
      </c>
      <c r="B94" s="7" t="s">
        <v>303</v>
      </c>
      <c r="C94" s="27"/>
      <c r="D94" s="27"/>
      <c r="E94" s="27"/>
      <c r="F94" s="27"/>
    </row>
    <row r="95" spans="1:6" ht="15.75">
      <c r="A95" s="40" t="s">
        <v>449</v>
      </c>
      <c r="B95" s="41" t="s">
        <v>304</v>
      </c>
      <c r="C95" s="27"/>
      <c r="D95" s="27"/>
      <c r="E95" s="27"/>
      <c r="F95" s="27"/>
    </row>
    <row r="96" spans="1:6" ht="15.75">
      <c r="A96" s="44" t="s">
        <v>432</v>
      </c>
      <c r="B96" s="45"/>
      <c r="C96" s="27"/>
      <c r="D96" s="27"/>
      <c r="E96" s="27"/>
      <c r="F96" s="27"/>
    </row>
  </sheetData>
  <sheetProtection/>
  <mergeCells count="2">
    <mergeCell ref="A1:F1"/>
    <mergeCell ref="A2:F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0" r:id="rId1"/>
  <headerFooter>
    <oddHeader>&amp;R/2016. () önkormányzati redelet 2.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96"/>
  <sheetViews>
    <sheetView view="pageLayout" workbookViewId="0" topLeftCell="A70">
      <selection activeCell="E123" sqref="E123"/>
    </sheetView>
  </sheetViews>
  <sheetFormatPr defaultColWidth="9.140625" defaultRowHeight="15"/>
  <cols>
    <col min="1" max="1" width="92.57421875" style="0" customWidth="1"/>
    <col min="3" max="3" width="11.421875" style="0" customWidth="1"/>
    <col min="4" max="4" width="11.140625" style="0" customWidth="1"/>
    <col min="5" max="5" width="10.7109375" style="0" customWidth="1"/>
    <col min="6" max="6" width="13.28125" style="0" customWidth="1"/>
  </cols>
  <sheetData>
    <row r="1" spans="1:6" ht="24" customHeight="1">
      <c r="A1" s="134" t="s">
        <v>581</v>
      </c>
      <c r="B1" s="138"/>
      <c r="C1" s="138"/>
      <c r="D1" s="138"/>
      <c r="E1" s="138"/>
      <c r="F1" s="137"/>
    </row>
    <row r="2" spans="1:8" ht="24" customHeight="1">
      <c r="A2" s="135" t="s">
        <v>473</v>
      </c>
      <c r="B2" s="136"/>
      <c r="C2" s="136"/>
      <c r="D2" s="136"/>
      <c r="E2" s="136"/>
      <c r="F2" s="137"/>
      <c r="H2" s="68"/>
    </row>
    <row r="3" ht="18">
      <c r="A3" s="47"/>
    </row>
    <row r="4" ht="15">
      <c r="A4" s="4" t="s">
        <v>569</v>
      </c>
    </row>
    <row r="5" spans="1:6" ht="60">
      <c r="A5" s="2" t="s">
        <v>11</v>
      </c>
      <c r="B5" s="3" t="s">
        <v>10</v>
      </c>
      <c r="C5" s="90" t="s">
        <v>5</v>
      </c>
      <c r="D5" s="90" t="s">
        <v>571</v>
      </c>
      <c r="E5" s="58" t="s">
        <v>507</v>
      </c>
      <c r="F5" s="70" t="s">
        <v>3</v>
      </c>
    </row>
    <row r="6" spans="1:6" ht="15" customHeight="1">
      <c r="A6" s="31" t="s">
        <v>183</v>
      </c>
      <c r="B6" s="6" t="s">
        <v>184</v>
      </c>
      <c r="C6" s="27"/>
      <c r="D6" s="27"/>
      <c r="E6" s="27"/>
      <c r="F6" s="27"/>
    </row>
    <row r="7" spans="1:6" ht="15" customHeight="1">
      <c r="A7" s="5" t="s">
        <v>185</v>
      </c>
      <c r="B7" s="6" t="s">
        <v>186</v>
      </c>
      <c r="C7" s="27"/>
      <c r="D7" s="27"/>
      <c r="E7" s="27"/>
      <c r="F7" s="27"/>
    </row>
    <row r="8" spans="1:6" ht="15" customHeight="1">
      <c r="A8" s="5" t="s">
        <v>187</v>
      </c>
      <c r="B8" s="6" t="s">
        <v>188</v>
      </c>
      <c r="C8" s="27"/>
      <c r="D8" s="27"/>
      <c r="E8" s="27"/>
      <c r="F8" s="27"/>
    </row>
    <row r="9" spans="1:6" ht="15" customHeight="1">
      <c r="A9" s="5" t="s">
        <v>189</v>
      </c>
      <c r="B9" s="6" t="s">
        <v>190</v>
      </c>
      <c r="C9" s="27"/>
      <c r="D9" s="27"/>
      <c r="E9" s="27"/>
      <c r="F9" s="27"/>
    </row>
    <row r="10" spans="1:6" ht="15" customHeight="1">
      <c r="A10" s="5" t="s">
        <v>191</v>
      </c>
      <c r="B10" s="6" t="s">
        <v>192</v>
      </c>
      <c r="C10" s="27"/>
      <c r="D10" s="27"/>
      <c r="E10" s="27"/>
      <c r="F10" s="27"/>
    </row>
    <row r="11" spans="1:6" ht="15" customHeight="1">
      <c r="A11" s="5" t="s">
        <v>193</v>
      </c>
      <c r="B11" s="6" t="s">
        <v>194</v>
      </c>
      <c r="C11" s="27"/>
      <c r="D11" s="27"/>
      <c r="E11" s="27"/>
      <c r="F11" s="27"/>
    </row>
    <row r="12" spans="1:6" ht="15" customHeight="1">
      <c r="A12" s="7" t="s">
        <v>433</v>
      </c>
      <c r="B12" s="8" t="s">
        <v>195</v>
      </c>
      <c r="C12" s="27"/>
      <c r="D12" s="27"/>
      <c r="E12" s="27"/>
      <c r="F12" s="27"/>
    </row>
    <row r="13" spans="1:6" ht="15" customHeight="1">
      <c r="A13" s="5" t="s">
        <v>196</v>
      </c>
      <c r="B13" s="6" t="s">
        <v>197</v>
      </c>
      <c r="C13" s="27"/>
      <c r="D13" s="27"/>
      <c r="E13" s="27"/>
      <c r="F13" s="27"/>
    </row>
    <row r="14" spans="1:6" ht="15" customHeight="1">
      <c r="A14" s="5" t="s">
        <v>198</v>
      </c>
      <c r="B14" s="6" t="s">
        <v>199</v>
      </c>
      <c r="C14" s="27"/>
      <c r="D14" s="27"/>
      <c r="E14" s="27"/>
      <c r="F14" s="27"/>
    </row>
    <row r="15" spans="1:6" ht="15" customHeight="1">
      <c r="A15" s="5" t="s">
        <v>396</v>
      </c>
      <c r="B15" s="6" t="s">
        <v>200</v>
      </c>
      <c r="C15" s="27"/>
      <c r="D15" s="27"/>
      <c r="E15" s="27"/>
      <c r="F15" s="27"/>
    </row>
    <row r="16" spans="1:6" ht="15" customHeight="1">
      <c r="A16" s="5" t="s">
        <v>397</v>
      </c>
      <c r="B16" s="6" t="s">
        <v>201</v>
      </c>
      <c r="C16" s="27"/>
      <c r="D16" s="27"/>
      <c r="E16" s="27"/>
      <c r="F16" s="27"/>
    </row>
    <row r="17" spans="1:6" ht="15" customHeight="1">
      <c r="A17" s="5" t="s">
        <v>398</v>
      </c>
      <c r="B17" s="6" t="s">
        <v>202</v>
      </c>
      <c r="C17" s="27"/>
      <c r="D17" s="27"/>
      <c r="E17" s="27"/>
      <c r="F17" s="27"/>
    </row>
    <row r="18" spans="1:6" ht="15" customHeight="1">
      <c r="A18" s="39" t="s">
        <v>434</v>
      </c>
      <c r="B18" s="49" t="s">
        <v>203</v>
      </c>
      <c r="C18" s="27"/>
      <c r="D18" s="27"/>
      <c r="E18" s="27"/>
      <c r="F18" s="27"/>
    </row>
    <row r="19" spans="1:6" ht="15" customHeight="1">
      <c r="A19" s="5" t="s">
        <v>402</v>
      </c>
      <c r="B19" s="6" t="s">
        <v>212</v>
      </c>
      <c r="C19" s="27"/>
      <c r="D19" s="27"/>
      <c r="E19" s="27"/>
      <c r="F19" s="27"/>
    </row>
    <row r="20" spans="1:6" ht="15" customHeight="1">
      <c r="A20" s="5" t="s">
        <v>403</v>
      </c>
      <c r="B20" s="6" t="s">
        <v>213</v>
      </c>
      <c r="C20" s="27"/>
      <c r="D20" s="27"/>
      <c r="E20" s="27"/>
      <c r="F20" s="27"/>
    </row>
    <row r="21" spans="1:6" ht="15" customHeight="1">
      <c r="A21" s="7" t="s">
        <v>436</v>
      </c>
      <c r="B21" s="8" t="s">
        <v>214</v>
      </c>
      <c r="C21" s="27"/>
      <c r="D21" s="27"/>
      <c r="E21" s="27"/>
      <c r="F21" s="27"/>
    </row>
    <row r="22" spans="1:6" ht="15" customHeight="1">
      <c r="A22" s="5" t="s">
        <v>404</v>
      </c>
      <c r="B22" s="6" t="s">
        <v>215</v>
      </c>
      <c r="C22" s="27"/>
      <c r="D22" s="27"/>
      <c r="E22" s="27"/>
      <c r="F22" s="27"/>
    </row>
    <row r="23" spans="1:6" ht="15" customHeight="1">
      <c r="A23" s="5" t="s">
        <v>405</v>
      </c>
      <c r="B23" s="6" t="s">
        <v>216</v>
      </c>
      <c r="C23" s="27"/>
      <c r="D23" s="27"/>
      <c r="E23" s="27"/>
      <c r="F23" s="27"/>
    </row>
    <row r="24" spans="1:6" ht="15" customHeight="1">
      <c r="A24" s="5" t="s">
        <v>406</v>
      </c>
      <c r="B24" s="6" t="s">
        <v>217</v>
      </c>
      <c r="C24" s="27"/>
      <c r="D24" s="27"/>
      <c r="E24" s="27"/>
      <c r="F24" s="27"/>
    </row>
    <row r="25" spans="1:6" ht="15" customHeight="1">
      <c r="A25" s="5" t="s">
        <v>407</v>
      </c>
      <c r="B25" s="6" t="s">
        <v>218</v>
      </c>
      <c r="C25" s="27"/>
      <c r="D25" s="27"/>
      <c r="E25" s="27"/>
      <c r="F25" s="27"/>
    </row>
    <row r="26" spans="1:6" ht="15" customHeight="1">
      <c r="A26" s="5" t="s">
        <v>408</v>
      </c>
      <c r="B26" s="6" t="s">
        <v>221</v>
      </c>
      <c r="C26" s="27"/>
      <c r="D26" s="27"/>
      <c r="E26" s="27"/>
      <c r="F26" s="27"/>
    </row>
    <row r="27" spans="1:6" ht="15" customHeight="1">
      <c r="A27" s="5" t="s">
        <v>222</v>
      </c>
      <c r="B27" s="6" t="s">
        <v>223</v>
      </c>
      <c r="C27" s="27"/>
      <c r="D27" s="27"/>
      <c r="E27" s="27"/>
      <c r="F27" s="27"/>
    </row>
    <row r="28" spans="1:6" ht="15" customHeight="1">
      <c r="A28" s="5" t="s">
        <v>409</v>
      </c>
      <c r="B28" s="6" t="s">
        <v>224</v>
      </c>
      <c r="C28" s="27"/>
      <c r="D28" s="27"/>
      <c r="E28" s="27"/>
      <c r="F28" s="27"/>
    </row>
    <row r="29" spans="1:6" ht="15" customHeight="1">
      <c r="A29" s="5" t="s">
        <v>410</v>
      </c>
      <c r="B29" s="6" t="s">
        <v>229</v>
      </c>
      <c r="C29" s="27"/>
      <c r="D29" s="27"/>
      <c r="E29" s="27"/>
      <c r="F29" s="27"/>
    </row>
    <row r="30" spans="1:6" ht="15" customHeight="1">
      <c r="A30" s="7" t="s">
        <v>437</v>
      </c>
      <c r="B30" s="8" t="s">
        <v>232</v>
      </c>
      <c r="C30" s="27"/>
      <c r="D30" s="27"/>
      <c r="E30" s="27"/>
      <c r="F30" s="27"/>
    </row>
    <row r="31" spans="1:6" ht="15" customHeight="1">
      <c r="A31" s="5" t="s">
        <v>411</v>
      </c>
      <c r="B31" s="6" t="s">
        <v>233</v>
      </c>
      <c r="C31" s="27"/>
      <c r="D31" s="27"/>
      <c r="E31" s="27"/>
      <c r="F31" s="27"/>
    </row>
    <row r="32" spans="1:6" ht="15" customHeight="1">
      <c r="A32" s="39" t="s">
        <v>438</v>
      </c>
      <c r="B32" s="49" t="s">
        <v>234</v>
      </c>
      <c r="C32" s="27"/>
      <c r="D32" s="27"/>
      <c r="E32" s="27"/>
      <c r="F32" s="27"/>
    </row>
    <row r="33" spans="1:6" ht="15" customHeight="1">
      <c r="A33" s="13" t="s">
        <v>235</v>
      </c>
      <c r="B33" s="6" t="s">
        <v>236</v>
      </c>
      <c r="C33" s="27"/>
      <c r="D33" s="27"/>
      <c r="E33" s="27"/>
      <c r="F33" s="27"/>
    </row>
    <row r="34" spans="1:6" ht="15" customHeight="1">
      <c r="A34" s="13" t="s">
        <v>412</v>
      </c>
      <c r="B34" s="6" t="s">
        <v>237</v>
      </c>
      <c r="C34" s="27"/>
      <c r="D34" s="27"/>
      <c r="E34" s="27"/>
      <c r="F34" s="27"/>
    </row>
    <row r="35" spans="1:6" ht="15" customHeight="1">
      <c r="A35" s="13" t="s">
        <v>413</v>
      </c>
      <c r="B35" s="6" t="s">
        <v>238</v>
      </c>
      <c r="C35" s="27"/>
      <c r="D35" s="27"/>
      <c r="E35" s="27"/>
      <c r="F35" s="27"/>
    </row>
    <row r="36" spans="1:6" ht="15" customHeight="1">
      <c r="A36" s="13" t="s">
        <v>414</v>
      </c>
      <c r="B36" s="6" t="s">
        <v>239</v>
      </c>
      <c r="C36" s="27"/>
      <c r="D36" s="27"/>
      <c r="E36" s="27"/>
      <c r="F36" s="27"/>
    </row>
    <row r="37" spans="1:6" ht="15" customHeight="1">
      <c r="A37" s="13" t="s">
        <v>240</v>
      </c>
      <c r="B37" s="6" t="s">
        <v>241</v>
      </c>
      <c r="C37" s="27"/>
      <c r="D37" s="27"/>
      <c r="E37" s="27"/>
      <c r="F37" s="27"/>
    </row>
    <row r="38" spans="1:6" ht="15" customHeight="1">
      <c r="A38" s="13" t="s">
        <v>242</v>
      </c>
      <c r="B38" s="6" t="s">
        <v>243</v>
      </c>
      <c r="C38" s="27"/>
      <c r="D38" s="27"/>
      <c r="E38" s="27"/>
      <c r="F38" s="27"/>
    </row>
    <row r="39" spans="1:6" ht="15" customHeight="1">
      <c r="A39" s="13" t="s">
        <v>244</v>
      </c>
      <c r="B39" s="6" t="s">
        <v>245</v>
      </c>
      <c r="C39" s="27"/>
      <c r="D39" s="27"/>
      <c r="E39" s="27"/>
      <c r="F39" s="27"/>
    </row>
    <row r="40" spans="1:6" ht="15" customHeight="1">
      <c r="A40" s="13" t="s">
        <v>415</v>
      </c>
      <c r="B40" s="6" t="s">
        <v>246</v>
      </c>
      <c r="C40" s="27"/>
      <c r="D40" s="27"/>
      <c r="E40" s="27"/>
      <c r="F40" s="27"/>
    </row>
    <row r="41" spans="1:6" ht="15" customHeight="1">
      <c r="A41" s="13" t="s">
        <v>416</v>
      </c>
      <c r="B41" s="6" t="s">
        <v>247</v>
      </c>
      <c r="C41" s="27"/>
      <c r="D41" s="27"/>
      <c r="E41" s="27"/>
      <c r="F41" s="27"/>
    </row>
    <row r="42" spans="1:6" ht="15" customHeight="1">
      <c r="A42" s="13" t="s">
        <v>417</v>
      </c>
      <c r="B42" s="6" t="s">
        <v>248</v>
      </c>
      <c r="C42" s="27"/>
      <c r="D42" s="27"/>
      <c r="E42" s="27"/>
      <c r="F42" s="27"/>
    </row>
    <row r="43" spans="1:6" ht="15" customHeight="1">
      <c r="A43" s="48" t="s">
        <v>439</v>
      </c>
      <c r="B43" s="49" t="s">
        <v>249</v>
      </c>
      <c r="C43" s="27"/>
      <c r="D43" s="27"/>
      <c r="E43" s="27"/>
      <c r="F43" s="27"/>
    </row>
    <row r="44" spans="1:6" ht="15" customHeight="1">
      <c r="A44" s="13" t="s">
        <v>258</v>
      </c>
      <c r="B44" s="6" t="s">
        <v>259</v>
      </c>
      <c r="C44" s="27"/>
      <c r="D44" s="27"/>
      <c r="E44" s="27"/>
      <c r="F44" s="27"/>
    </row>
    <row r="45" spans="1:6" ht="15" customHeight="1">
      <c r="A45" s="5" t="s">
        <v>421</v>
      </c>
      <c r="B45" s="6" t="s">
        <v>260</v>
      </c>
      <c r="C45" s="27"/>
      <c r="D45" s="27"/>
      <c r="E45" s="27"/>
      <c r="F45" s="27"/>
    </row>
    <row r="46" spans="1:6" ht="15" customHeight="1">
      <c r="A46" s="13" t="s">
        <v>422</v>
      </c>
      <c r="B46" s="6" t="s">
        <v>261</v>
      </c>
      <c r="C46" s="27"/>
      <c r="D46" s="27"/>
      <c r="E46" s="27"/>
      <c r="F46" s="27"/>
    </row>
    <row r="47" spans="1:6" ht="15" customHeight="1">
      <c r="A47" s="39" t="s">
        <v>441</v>
      </c>
      <c r="B47" s="49" t="s">
        <v>262</v>
      </c>
      <c r="C47" s="27"/>
      <c r="D47" s="27"/>
      <c r="E47" s="27"/>
      <c r="F47" s="27"/>
    </row>
    <row r="48" spans="1:6" ht="15" customHeight="1">
      <c r="A48" s="56" t="s">
        <v>504</v>
      </c>
      <c r="B48" s="61"/>
      <c r="C48" s="27"/>
      <c r="D48" s="27"/>
      <c r="E48" s="27"/>
      <c r="F48" s="27"/>
    </row>
    <row r="49" spans="1:6" ht="15" customHeight="1">
      <c r="A49" s="5" t="s">
        <v>204</v>
      </c>
      <c r="B49" s="6" t="s">
        <v>205</v>
      </c>
      <c r="C49" s="27"/>
      <c r="D49" s="27"/>
      <c r="E49" s="27"/>
      <c r="F49" s="27"/>
    </row>
    <row r="50" spans="1:6" ht="15" customHeight="1">
      <c r="A50" s="5" t="s">
        <v>206</v>
      </c>
      <c r="B50" s="6" t="s">
        <v>207</v>
      </c>
      <c r="C50" s="27"/>
      <c r="D50" s="27"/>
      <c r="E50" s="27"/>
      <c r="F50" s="27"/>
    </row>
    <row r="51" spans="1:6" ht="15" customHeight="1">
      <c r="A51" s="5" t="s">
        <v>399</v>
      </c>
      <c r="B51" s="6" t="s">
        <v>208</v>
      </c>
      <c r="C51" s="27"/>
      <c r="D51" s="27"/>
      <c r="E51" s="27"/>
      <c r="F51" s="27"/>
    </row>
    <row r="52" spans="1:6" ht="15" customHeight="1">
      <c r="A52" s="5" t="s">
        <v>400</v>
      </c>
      <c r="B52" s="6" t="s">
        <v>209</v>
      </c>
      <c r="C52" s="27"/>
      <c r="D52" s="27"/>
      <c r="E52" s="27"/>
      <c r="F52" s="27"/>
    </row>
    <row r="53" spans="1:6" ht="15" customHeight="1">
      <c r="A53" s="5" t="s">
        <v>401</v>
      </c>
      <c r="B53" s="6" t="s">
        <v>210</v>
      </c>
      <c r="C53" s="27"/>
      <c r="D53" s="27"/>
      <c r="E53" s="27"/>
      <c r="F53" s="27"/>
    </row>
    <row r="54" spans="1:6" ht="15" customHeight="1">
      <c r="A54" s="39" t="s">
        <v>435</v>
      </c>
      <c r="B54" s="49" t="s">
        <v>211</v>
      </c>
      <c r="C54" s="27"/>
      <c r="D54" s="27"/>
      <c r="E54" s="27"/>
      <c r="F54" s="27"/>
    </row>
    <row r="55" spans="1:6" ht="15" customHeight="1">
      <c r="A55" s="13" t="s">
        <v>418</v>
      </c>
      <c r="B55" s="6" t="s">
        <v>250</v>
      </c>
      <c r="C55" s="27"/>
      <c r="D55" s="27"/>
      <c r="E55" s="27"/>
      <c r="F55" s="27"/>
    </row>
    <row r="56" spans="1:6" ht="15" customHeight="1">
      <c r="A56" s="13" t="s">
        <v>419</v>
      </c>
      <c r="B56" s="6" t="s">
        <v>251</v>
      </c>
      <c r="C56" s="27"/>
      <c r="D56" s="27"/>
      <c r="E56" s="27"/>
      <c r="F56" s="27"/>
    </row>
    <row r="57" spans="1:6" ht="15" customHeight="1">
      <c r="A57" s="13" t="s">
        <v>252</v>
      </c>
      <c r="B57" s="6" t="s">
        <v>253</v>
      </c>
      <c r="C57" s="27"/>
      <c r="D57" s="27"/>
      <c r="E57" s="27"/>
      <c r="F57" s="27"/>
    </row>
    <row r="58" spans="1:6" ht="15" customHeight="1">
      <c r="A58" s="13" t="s">
        <v>420</v>
      </c>
      <c r="B58" s="6" t="s">
        <v>254</v>
      </c>
      <c r="C58" s="27"/>
      <c r="D58" s="27"/>
      <c r="E58" s="27"/>
      <c r="F58" s="27"/>
    </row>
    <row r="59" spans="1:6" ht="15" customHeight="1">
      <c r="A59" s="13" t="s">
        <v>255</v>
      </c>
      <c r="B59" s="6" t="s">
        <v>256</v>
      </c>
      <c r="C59" s="27"/>
      <c r="D59" s="27"/>
      <c r="E59" s="27"/>
      <c r="F59" s="27"/>
    </row>
    <row r="60" spans="1:6" ht="15" customHeight="1">
      <c r="A60" s="39" t="s">
        <v>440</v>
      </c>
      <c r="B60" s="49" t="s">
        <v>257</v>
      </c>
      <c r="C60" s="27"/>
      <c r="D60" s="27"/>
      <c r="E60" s="27"/>
      <c r="F60" s="27"/>
    </row>
    <row r="61" spans="1:6" ht="15" customHeight="1">
      <c r="A61" s="13" t="s">
        <v>263</v>
      </c>
      <c r="B61" s="6" t="s">
        <v>264</v>
      </c>
      <c r="C61" s="27"/>
      <c r="D61" s="27"/>
      <c r="E61" s="27"/>
      <c r="F61" s="27"/>
    </row>
    <row r="62" spans="1:6" ht="15" customHeight="1">
      <c r="A62" s="5" t="s">
        <v>423</v>
      </c>
      <c r="B62" s="6" t="s">
        <v>265</v>
      </c>
      <c r="C62" s="27"/>
      <c r="D62" s="27"/>
      <c r="E62" s="27"/>
      <c r="F62" s="27"/>
    </row>
    <row r="63" spans="1:6" ht="15" customHeight="1">
      <c r="A63" s="13" t="s">
        <v>424</v>
      </c>
      <c r="B63" s="6" t="s">
        <v>266</v>
      </c>
      <c r="C63" s="27"/>
      <c r="D63" s="27"/>
      <c r="E63" s="27"/>
      <c r="F63" s="27"/>
    </row>
    <row r="64" spans="1:6" ht="15" customHeight="1">
      <c r="A64" s="39" t="s">
        <v>443</v>
      </c>
      <c r="B64" s="49" t="s">
        <v>267</v>
      </c>
      <c r="C64" s="27"/>
      <c r="D64" s="27"/>
      <c r="E64" s="27"/>
      <c r="F64" s="27"/>
    </row>
    <row r="65" spans="1:6" ht="15" customHeight="1">
      <c r="A65" s="56" t="s">
        <v>503</v>
      </c>
      <c r="B65" s="61"/>
      <c r="C65" s="27"/>
      <c r="D65" s="27"/>
      <c r="E65" s="27"/>
      <c r="F65" s="27"/>
    </row>
    <row r="66" spans="1:6" ht="15.75">
      <c r="A66" s="46" t="s">
        <v>442</v>
      </c>
      <c r="B66" s="35" t="s">
        <v>268</v>
      </c>
      <c r="C66" s="27"/>
      <c r="D66" s="27"/>
      <c r="E66" s="27"/>
      <c r="F66" s="27"/>
    </row>
    <row r="67" spans="1:6" ht="15.75">
      <c r="A67" s="60" t="s">
        <v>556</v>
      </c>
      <c r="B67" s="59"/>
      <c r="C67" s="27"/>
      <c r="D67" s="27"/>
      <c r="E67" s="27"/>
      <c r="F67" s="27"/>
    </row>
    <row r="68" spans="1:6" ht="15.75">
      <c r="A68" s="60" t="s">
        <v>557</v>
      </c>
      <c r="B68" s="59"/>
      <c r="C68" s="27"/>
      <c r="D68" s="27"/>
      <c r="E68" s="27"/>
      <c r="F68" s="27"/>
    </row>
    <row r="69" spans="1:6" ht="15">
      <c r="A69" s="37" t="s">
        <v>425</v>
      </c>
      <c r="B69" s="5" t="s">
        <v>269</v>
      </c>
      <c r="C69" s="27"/>
      <c r="D69" s="27"/>
      <c r="E69" s="27"/>
      <c r="F69" s="27"/>
    </row>
    <row r="70" spans="1:6" ht="15">
      <c r="A70" s="13" t="s">
        <v>270</v>
      </c>
      <c r="B70" s="5" t="s">
        <v>271</v>
      </c>
      <c r="C70" s="27"/>
      <c r="D70" s="27"/>
      <c r="E70" s="27"/>
      <c r="F70" s="27"/>
    </row>
    <row r="71" spans="1:6" ht="15">
      <c r="A71" s="37" t="s">
        <v>426</v>
      </c>
      <c r="B71" s="5" t="s">
        <v>272</v>
      </c>
      <c r="C71" s="27"/>
      <c r="D71" s="27"/>
      <c r="E71" s="27"/>
      <c r="F71" s="27"/>
    </row>
    <row r="72" spans="1:6" ht="15">
      <c r="A72" s="15" t="s">
        <v>444</v>
      </c>
      <c r="B72" s="7" t="s">
        <v>273</v>
      </c>
      <c r="C72" s="27"/>
      <c r="D72" s="27"/>
      <c r="E72" s="27"/>
      <c r="F72" s="27"/>
    </row>
    <row r="73" spans="1:6" ht="15">
      <c r="A73" s="13" t="s">
        <v>427</v>
      </c>
      <c r="B73" s="5" t="s">
        <v>274</v>
      </c>
      <c r="C73" s="27"/>
      <c r="D73" s="27"/>
      <c r="E73" s="27"/>
      <c r="F73" s="27"/>
    </row>
    <row r="74" spans="1:6" ht="15">
      <c r="A74" s="37" t="s">
        <v>275</v>
      </c>
      <c r="B74" s="5" t="s">
        <v>276</v>
      </c>
      <c r="C74" s="27"/>
      <c r="D74" s="27"/>
      <c r="E74" s="27"/>
      <c r="F74" s="27"/>
    </row>
    <row r="75" spans="1:6" ht="15">
      <c r="A75" s="13" t="s">
        <v>428</v>
      </c>
      <c r="B75" s="5" t="s">
        <v>277</v>
      </c>
      <c r="C75" s="27"/>
      <c r="D75" s="27"/>
      <c r="E75" s="27"/>
      <c r="F75" s="27"/>
    </row>
    <row r="76" spans="1:6" ht="15">
      <c r="A76" s="37" t="s">
        <v>278</v>
      </c>
      <c r="B76" s="5" t="s">
        <v>279</v>
      </c>
      <c r="C76" s="27"/>
      <c r="D76" s="27"/>
      <c r="E76" s="27"/>
      <c r="F76" s="27"/>
    </row>
    <row r="77" spans="1:6" ht="15">
      <c r="A77" s="14" t="s">
        <v>445</v>
      </c>
      <c r="B77" s="7" t="s">
        <v>280</v>
      </c>
      <c r="C77" s="27"/>
      <c r="D77" s="27"/>
      <c r="E77" s="27"/>
      <c r="F77" s="27"/>
    </row>
    <row r="78" spans="1:6" ht="15">
      <c r="A78" s="5" t="s">
        <v>554</v>
      </c>
      <c r="B78" s="5" t="s">
        <v>281</v>
      </c>
      <c r="C78" s="27"/>
      <c r="D78" s="27"/>
      <c r="E78" s="27"/>
      <c r="F78" s="27"/>
    </row>
    <row r="79" spans="1:6" ht="15">
      <c r="A79" s="5" t="s">
        <v>555</v>
      </c>
      <c r="B79" s="5" t="s">
        <v>281</v>
      </c>
      <c r="C79" s="27"/>
      <c r="D79" s="27"/>
      <c r="E79" s="27"/>
      <c r="F79" s="27"/>
    </row>
    <row r="80" spans="1:6" ht="15">
      <c r="A80" s="5" t="s">
        <v>552</v>
      </c>
      <c r="B80" s="5" t="s">
        <v>282</v>
      </c>
      <c r="C80" s="27"/>
      <c r="D80" s="27"/>
      <c r="E80" s="27"/>
      <c r="F80" s="27"/>
    </row>
    <row r="81" spans="1:6" ht="15">
      <c r="A81" s="5" t="s">
        <v>553</v>
      </c>
      <c r="B81" s="5" t="s">
        <v>282</v>
      </c>
      <c r="C81" s="27"/>
      <c r="D81" s="27"/>
      <c r="E81" s="27"/>
      <c r="F81" s="27"/>
    </row>
    <row r="82" spans="1:6" ht="15">
      <c r="A82" s="7" t="s">
        <v>446</v>
      </c>
      <c r="B82" s="7" t="s">
        <v>283</v>
      </c>
      <c r="C82" s="27"/>
      <c r="D82" s="27"/>
      <c r="E82" s="27"/>
      <c r="F82" s="27"/>
    </row>
    <row r="83" spans="1:6" ht="15">
      <c r="A83" s="37" t="s">
        <v>284</v>
      </c>
      <c r="B83" s="5" t="s">
        <v>285</v>
      </c>
      <c r="C83" s="27"/>
      <c r="D83" s="27"/>
      <c r="E83" s="27"/>
      <c r="F83" s="27"/>
    </row>
    <row r="84" spans="1:6" ht="15">
      <c r="A84" s="37" t="s">
        <v>286</v>
      </c>
      <c r="B84" s="5" t="s">
        <v>287</v>
      </c>
      <c r="C84" s="27"/>
      <c r="D84" s="27"/>
      <c r="E84" s="27"/>
      <c r="F84" s="27"/>
    </row>
    <row r="85" spans="1:6" ht="15">
      <c r="A85" s="37" t="s">
        <v>288</v>
      </c>
      <c r="B85" s="5" t="s">
        <v>289</v>
      </c>
      <c r="C85" s="27"/>
      <c r="D85" s="27"/>
      <c r="E85" s="27"/>
      <c r="F85" s="27"/>
    </row>
    <row r="86" spans="1:6" ht="15">
      <c r="A86" s="37" t="s">
        <v>290</v>
      </c>
      <c r="B86" s="5" t="s">
        <v>291</v>
      </c>
      <c r="C86" s="27"/>
      <c r="D86" s="27"/>
      <c r="E86" s="27"/>
      <c r="F86" s="27"/>
    </row>
    <row r="87" spans="1:6" ht="15">
      <c r="A87" s="13" t="s">
        <v>429</v>
      </c>
      <c r="B87" s="5" t="s">
        <v>292</v>
      </c>
      <c r="C87" s="27"/>
      <c r="D87" s="27"/>
      <c r="E87" s="27"/>
      <c r="F87" s="27"/>
    </row>
    <row r="88" spans="1:6" ht="15">
      <c r="A88" s="15" t="s">
        <v>447</v>
      </c>
      <c r="B88" s="7" t="s">
        <v>293</v>
      </c>
      <c r="C88" s="27"/>
      <c r="D88" s="27"/>
      <c r="E88" s="27"/>
      <c r="F88" s="27"/>
    </row>
    <row r="89" spans="1:6" ht="15">
      <c r="A89" s="13" t="s">
        <v>294</v>
      </c>
      <c r="B89" s="5" t="s">
        <v>295</v>
      </c>
      <c r="C89" s="27"/>
      <c r="D89" s="27"/>
      <c r="E89" s="27"/>
      <c r="F89" s="27"/>
    </row>
    <row r="90" spans="1:6" ht="15">
      <c r="A90" s="13" t="s">
        <v>296</v>
      </c>
      <c r="B90" s="5" t="s">
        <v>297</v>
      </c>
      <c r="C90" s="27"/>
      <c r="D90" s="27"/>
      <c r="E90" s="27"/>
      <c r="F90" s="27"/>
    </row>
    <row r="91" spans="1:6" ht="15">
      <c r="A91" s="37" t="s">
        <v>298</v>
      </c>
      <c r="B91" s="5" t="s">
        <v>299</v>
      </c>
      <c r="C91" s="27"/>
      <c r="D91" s="27"/>
      <c r="E91" s="27"/>
      <c r="F91" s="27"/>
    </row>
    <row r="92" spans="1:6" ht="15">
      <c r="A92" s="37" t="s">
        <v>430</v>
      </c>
      <c r="B92" s="5" t="s">
        <v>300</v>
      </c>
      <c r="C92" s="27"/>
      <c r="D92" s="27"/>
      <c r="E92" s="27"/>
      <c r="F92" s="27"/>
    </row>
    <row r="93" spans="1:6" ht="15">
      <c r="A93" s="14" t="s">
        <v>448</v>
      </c>
      <c r="B93" s="7" t="s">
        <v>301</v>
      </c>
      <c r="C93" s="27"/>
      <c r="D93" s="27"/>
      <c r="E93" s="27"/>
      <c r="F93" s="27"/>
    </row>
    <row r="94" spans="1:6" ht="15">
      <c r="A94" s="15" t="s">
        <v>302</v>
      </c>
      <c r="B94" s="7" t="s">
        <v>303</v>
      </c>
      <c r="C94" s="27"/>
      <c r="D94" s="27"/>
      <c r="E94" s="27"/>
      <c r="F94" s="27"/>
    </row>
    <row r="95" spans="1:6" ht="15.75">
      <c r="A95" s="40" t="s">
        <v>449</v>
      </c>
      <c r="B95" s="41" t="s">
        <v>304</v>
      </c>
      <c r="C95" s="27"/>
      <c r="D95" s="27"/>
      <c r="E95" s="27"/>
      <c r="F95" s="27"/>
    </row>
    <row r="96" spans="1:6" ht="15.75">
      <c r="A96" s="44" t="s">
        <v>432</v>
      </c>
      <c r="B96" s="45"/>
      <c r="C96" s="27"/>
      <c r="D96" s="27"/>
      <c r="E96" s="27"/>
      <c r="F96" s="27"/>
    </row>
  </sheetData>
  <sheetProtection/>
  <mergeCells count="2">
    <mergeCell ref="A1:F1"/>
    <mergeCell ref="A2:F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60" r:id="rId1"/>
  <headerFooter>
    <oddHeader>&amp;R/2016. () önkormányzati redelet 2. 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13">
      <selection activeCell="C22" sqref="C22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34" t="s">
        <v>573</v>
      </c>
      <c r="B1" s="138"/>
      <c r="C1" s="138"/>
      <c r="D1" s="138"/>
      <c r="E1" s="138"/>
      <c r="F1" s="138"/>
      <c r="G1" s="138"/>
      <c r="H1" s="138"/>
    </row>
    <row r="2" spans="1:8" ht="26.25" customHeight="1">
      <c r="A2" s="135" t="s">
        <v>584</v>
      </c>
      <c r="B2" s="136"/>
      <c r="C2" s="136"/>
      <c r="D2" s="136"/>
      <c r="E2" s="136"/>
      <c r="F2" s="136"/>
      <c r="G2" s="136"/>
      <c r="H2" s="136"/>
    </row>
    <row r="3" spans="1:8" ht="60">
      <c r="A3" s="2" t="s">
        <v>11</v>
      </c>
      <c r="B3" s="3" t="s">
        <v>12</v>
      </c>
      <c r="C3" s="75" t="s">
        <v>582</v>
      </c>
      <c r="D3" s="75" t="s">
        <v>583</v>
      </c>
      <c r="E3" s="57" t="s">
        <v>567</v>
      </c>
      <c r="F3" s="57" t="s">
        <v>567</v>
      </c>
      <c r="G3" s="57" t="s">
        <v>567</v>
      </c>
      <c r="H3" s="64" t="s">
        <v>568</v>
      </c>
    </row>
    <row r="4" spans="1:8" ht="15">
      <c r="A4" s="27"/>
      <c r="B4" s="27"/>
      <c r="C4" s="94"/>
      <c r="D4" s="27"/>
      <c r="E4" s="27"/>
      <c r="F4" s="27"/>
      <c r="G4" s="27"/>
      <c r="H4" s="27"/>
    </row>
    <row r="5" spans="1:8" ht="15">
      <c r="A5" s="27"/>
      <c r="B5" s="27"/>
      <c r="C5" s="94"/>
      <c r="D5" s="27"/>
      <c r="E5" s="27"/>
      <c r="F5" s="27"/>
      <c r="G5" s="27"/>
      <c r="H5" s="27"/>
    </row>
    <row r="6" spans="1:8" ht="15">
      <c r="A6" s="27"/>
      <c r="B6" s="27"/>
      <c r="C6" s="94"/>
      <c r="D6" s="27"/>
      <c r="E6" s="27"/>
      <c r="F6" s="27"/>
      <c r="G6" s="27"/>
      <c r="H6" s="27"/>
    </row>
    <row r="7" spans="1:8" ht="15">
      <c r="A7" s="27"/>
      <c r="B7" s="27"/>
      <c r="C7" s="94"/>
      <c r="D7" s="27"/>
      <c r="E7" s="27"/>
      <c r="F7" s="27"/>
      <c r="G7" s="27"/>
      <c r="H7" s="27"/>
    </row>
    <row r="8" spans="1:8" ht="15">
      <c r="A8" s="15" t="s">
        <v>114</v>
      </c>
      <c r="B8" s="8" t="s">
        <v>115</v>
      </c>
      <c r="C8" s="94">
        <f>SUM(C4:C7)</f>
        <v>0</v>
      </c>
      <c r="D8" s="27"/>
      <c r="E8" s="27"/>
      <c r="F8" s="27"/>
      <c r="G8" s="27"/>
      <c r="H8" s="105">
        <f>SUM(C8:G8)</f>
        <v>0</v>
      </c>
    </row>
    <row r="9" spans="1:8" ht="15">
      <c r="A9" s="13" t="s">
        <v>609</v>
      </c>
      <c r="B9" s="6"/>
      <c r="C9" s="94">
        <v>12000000</v>
      </c>
      <c r="D9" s="27"/>
      <c r="E9" s="27"/>
      <c r="F9" s="27"/>
      <c r="G9" s="27"/>
      <c r="H9" s="27"/>
    </row>
    <row r="10" spans="1:8" ht="15">
      <c r="A10" s="13"/>
      <c r="B10" s="6"/>
      <c r="C10" s="94"/>
      <c r="D10" s="27"/>
      <c r="E10" s="27"/>
      <c r="F10" s="27"/>
      <c r="G10" s="27"/>
      <c r="H10" s="27"/>
    </row>
    <row r="11" spans="1:8" ht="15">
      <c r="A11" s="13"/>
      <c r="B11" s="6"/>
      <c r="C11" s="94"/>
      <c r="D11" s="27"/>
      <c r="E11" s="27"/>
      <c r="F11" s="27"/>
      <c r="G11" s="27"/>
      <c r="H11" s="27"/>
    </row>
    <row r="12" spans="1:8" ht="15">
      <c r="A12" s="13"/>
      <c r="B12" s="6"/>
      <c r="C12" s="94"/>
      <c r="D12" s="27"/>
      <c r="E12" s="27"/>
      <c r="F12" s="27"/>
      <c r="G12" s="27"/>
      <c r="H12" s="27"/>
    </row>
    <row r="13" spans="1:8" ht="15">
      <c r="A13" s="15" t="s">
        <v>348</v>
      </c>
      <c r="B13" s="8" t="s">
        <v>116</v>
      </c>
      <c r="C13" s="101">
        <f>SUM(C9:C12)</f>
        <v>12000000</v>
      </c>
      <c r="D13" s="27"/>
      <c r="E13" s="27"/>
      <c r="F13" s="27"/>
      <c r="G13" s="27"/>
      <c r="H13" s="105">
        <f>SUM(C13:G13)</f>
        <v>12000000</v>
      </c>
    </row>
    <row r="14" spans="1:8" ht="15">
      <c r="A14" s="13"/>
      <c r="B14" s="6"/>
      <c r="C14" s="94"/>
      <c r="D14" s="27"/>
      <c r="E14" s="27"/>
      <c r="F14" s="27"/>
      <c r="G14" s="27"/>
      <c r="H14" s="27"/>
    </row>
    <row r="15" spans="1:8" ht="15">
      <c r="A15" s="13"/>
      <c r="B15" s="6"/>
      <c r="C15" s="94"/>
      <c r="D15" s="27"/>
      <c r="E15" s="27"/>
      <c r="F15" s="27"/>
      <c r="G15" s="27"/>
      <c r="H15" s="27"/>
    </row>
    <row r="16" spans="1:8" ht="15">
      <c r="A16" s="13"/>
      <c r="B16" s="6"/>
      <c r="C16" s="94"/>
      <c r="D16" s="27"/>
      <c r="E16" s="27"/>
      <c r="F16" s="27"/>
      <c r="G16" s="27"/>
      <c r="H16" s="27"/>
    </row>
    <row r="17" spans="1:8" ht="15">
      <c r="A17" s="13"/>
      <c r="B17" s="6"/>
      <c r="C17" s="94"/>
      <c r="D17" s="27"/>
      <c r="E17" s="27"/>
      <c r="F17" s="27"/>
      <c r="G17" s="27"/>
      <c r="H17" s="27"/>
    </row>
    <row r="18" spans="1:8" ht="15">
      <c r="A18" s="7" t="s">
        <v>117</v>
      </c>
      <c r="B18" s="8" t="s">
        <v>118</v>
      </c>
      <c r="C18" s="101">
        <f>SUM(C14:C17)</f>
        <v>0</v>
      </c>
      <c r="D18" s="27"/>
      <c r="E18" s="27"/>
      <c r="F18" s="27"/>
      <c r="G18" s="27"/>
      <c r="H18" s="105">
        <f>SUM(C18:G18)</f>
        <v>0</v>
      </c>
    </row>
    <row r="19" spans="1:8" ht="15">
      <c r="A19" s="5" t="s">
        <v>611</v>
      </c>
      <c r="B19" s="6"/>
      <c r="C19" s="94">
        <v>1190000</v>
      </c>
      <c r="D19" s="27"/>
      <c r="E19" s="27"/>
      <c r="F19" s="27"/>
      <c r="G19" s="27"/>
      <c r="H19" s="27"/>
    </row>
    <row r="20" spans="1:8" ht="15">
      <c r="A20" s="5" t="s">
        <v>612</v>
      </c>
      <c r="B20" s="6"/>
      <c r="C20" s="94">
        <v>1476000</v>
      </c>
      <c r="D20" s="27"/>
      <c r="E20" s="27"/>
      <c r="F20" s="27"/>
      <c r="G20" s="27"/>
      <c r="H20" s="27"/>
    </row>
    <row r="21" spans="1:8" ht="15">
      <c r="A21" s="5" t="s">
        <v>614</v>
      </c>
      <c r="B21" s="6"/>
      <c r="C21" s="94">
        <v>600000</v>
      </c>
      <c r="D21" s="27"/>
      <c r="E21" s="27"/>
      <c r="F21" s="27"/>
      <c r="G21" s="27"/>
      <c r="H21" s="27"/>
    </row>
    <row r="22" spans="1:8" ht="15">
      <c r="A22" s="15" t="s">
        <v>119</v>
      </c>
      <c r="B22" s="8" t="s">
        <v>120</v>
      </c>
      <c r="C22" s="101">
        <f>SUM(C19:C21)</f>
        <v>3266000</v>
      </c>
      <c r="D22" s="106"/>
      <c r="E22" s="106"/>
      <c r="F22" s="106"/>
      <c r="G22" s="106"/>
      <c r="H22" s="107">
        <f>SUM(C22:G22)</f>
        <v>3266000</v>
      </c>
    </row>
    <row r="23" spans="1:8" ht="15">
      <c r="A23" s="13"/>
      <c r="B23" s="6"/>
      <c r="C23" s="94"/>
      <c r="D23" s="27"/>
      <c r="E23" s="27"/>
      <c r="F23" s="27"/>
      <c r="G23" s="27"/>
      <c r="H23" s="27"/>
    </row>
    <row r="24" spans="1:8" ht="15">
      <c r="A24" s="13"/>
      <c r="B24" s="6"/>
      <c r="C24" s="94"/>
      <c r="D24" s="27"/>
      <c r="E24" s="27"/>
      <c r="F24" s="27"/>
      <c r="G24" s="27"/>
      <c r="H24" s="27"/>
    </row>
    <row r="25" spans="1:8" ht="15">
      <c r="A25" s="13"/>
      <c r="B25" s="6"/>
      <c r="C25" s="94"/>
      <c r="D25" s="27"/>
      <c r="E25" s="27"/>
      <c r="F25" s="27"/>
      <c r="G25" s="27"/>
      <c r="H25" s="27"/>
    </row>
    <row r="26" spans="1:8" ht="15">
      <c r="A26" s="13" t="s">
        <v>121</v>
      </c>
      <c r="B26" s="6" t="s">
        <v>122</v>
      </c>
      <c r="C26" s="94">
        <f>SUM(C23:C25)</f>
        <v>0</v>
      </c>
      <c r="D26" s="27"/>
      <c r="E26" s="27"/>
      <c r="F26" s="27"/>
      <c r="G26" s="27"/>
      <c r="H26" s="105">
        <f>SUM(C26:G26)</f>
        <v>0</v>
      </c>
    </row>
    <row r="27" spans="1:8" ht="15">
      <c r="A27" s="13"/>
      <c r="B27" s="6"/>
      <c r="C27" s="94"/>
      <c r="D27" s="27"/>
      <c r="E27" s="27"/>
      <c r="F27" s="27"/>
      <c r="G27" s="27"/>
      <c r="H27" s="27"/>
    </row>
    <row r="28" spans="1:8" ht="15">
      <c r="A28" s="13"/>
      <c r="B28" s="6"/>
      <c r="C28" s="94"/>
      <c r="D28" s="27"/>
      <c r="E28" s="27"/>
      <c r="F28" s="27"/>
      <c r="G28" s="27"/>
      <c r="H28" s="27"/>
    </row>
    <row r="29" spans="1:8" ht="15">
      <c r="A29" s="5" t="s">
        <v>123</v>
      </c>
      <c r="B29" s="6" t="s">
        <v>124</v>
      </c>
      <c r="C29" s="94">
        <f>SUM(C27:C28)</f>
        <v>0</v>
      </c>
      <c r="D29" s="27"/>
      <c r="E29" s="27"/>
      <c r="F29" s="27"/>
      <c r="G29" s="27"/>
      <c r="H29" s="105">
        <f>SUM(C29:G29)</f>
        <v>0</v>
      </c>
    </row>
    <row r="30" spans="1:8" ht="15">
      <c r="A30" s="5" t="s">
        <v>125</v>
      </c>
      <c r="B30" s="6" t="s">
        <v>126</v>
      </c>
      <c r="C30" s="94">
        <v>290520</v>
      </c>
      <c r="D30" s="27"/>
      <c r="E30" s="27"/>
      <c r="F30" s="27"/>
      <c r="G30" s="27"/>
      <c r="H30" s="105">
        <f>SUM(C30:G30)</f>
        <v>290520</v>
      </c>
    </row>
    <row r="31" spans="1:8" ht="15.75">
      <c r="A31" s="19" t="s">
        <v>349</v>
      </c>
      <c r="B31" s="9" t="s">
        <v>127</v>
      </c>
      <c r="C31" s="101">
        <f>SUM(C29,C26,C22,C18,C13,C8,C30)</f>
        <v>15556520</v>
      </c>
      <c r="D31" s="27"/>
      <c r="E31" s="27"/>
      <c r="F31" s="27"/>
      <c r="G31" s="27"/>
      <c r="H31" s="105">
        <f>SUM(C31:G31)</f>
        <v>15556520</v>
      </c>
    </row>
    <row r="32" spans="1:8" ht="15">
      <c r="A32" s="13" t="s">
        <v>600</v>
      </c>
      <c r="B32" s="8"/>
      <c r="C32" s="94">
        <v>23622047</v>
      </c>
      <c r="D32" s="27"/>
      <c r="E32" s="27"/>
      <c r="F32" s="27"/>
      <c r="G32" s="27"/>
      <c r="H32" s="27"/>
    </row>
    <row r="33" spans="1:8" ht="15">
      <c r="A33" s="13" t="s">
        <v>601</v>
      </c>
      <c r="B33" s="8"/>
      <c r="C33" s="94">
        <v>15748031</v>
      </c>
      <c r="D33" s="27"/>
      <c r="E33" s="27"/>
      <c r="F33" s="27"/>
      <c r="G33" s="27"/>
      <c r="H33" s="27"/>
    </row>
    <row r="34" spans="1:8" ht="15">
      <c r="A34" s="13" t="s">
        <v>602</v>
      </c>
      <c r="B34" s="8"/>
      <c r="C34" s="94">
        <v>23622047</v>
      </c>
      <c r="D34" s="27"/>
      <c r="E34" s="27"/>
      <c r="F34" s="27"/>
      <c r="G34" s="27"/>
      <c r="H34" s="27"/>
    </row>
    <row r="35" spans="1:8" ht="15">
      <c r="A35" s="13" t="s">
        <v>603</v>
      </c>
      <c r="B35" s="8"/>
      <c r="C35" s="94">
        <v>6299213</v>
      </c>
      <c r="D35" s="27"/>
      <c r="E35" s="27"/>
      <c r="F35" s="27"/>
      <c r="G35" s="27"/>
      <c r="H35" s="27"/>
    </row>
    <row r="36" spans="1:8" ht="15">
      <c r="A36" s="13" t="s">
        <v>604</v>
      </c>
      <c r="B36" s="8"/>
      <c r="C36" s="94">
        <v>2362205</v>
      </c>
      <c r="D36" s="27"/>
      <c r="E36" s="27"/>
      <c r="F36" s="27"/>
      <c r="G36" s="27"/>
      <c r="H36" s="27"/>
    </row>
    <row r="37" spans="1:8" ht="15">
      <c r="A37" s="13" t="s">
        <v>605</v>
      </c>
      <c r="B37" s="8"/>
      <c r="C37" s="94">
        <v>787402</v>
      </c>
      <c r="D37" s="27"/>
      <c r="E37" s="27"/>
      <c r="F37" s="27"/>
      <c r="G37" s="27"/>
      <c r="H37" s="27"/>
    </row>
    <row r="38" spans="1:8" ht="15">
      <c r="A38" s="13" t="s">
        <v>610</v>
      </c>
      <c r="B38" s="8"/>
      <c r="C38" s="94">
        <v>12709308</v>
      </c>
      <c r="D38" s="27"/>
      <c r="E38" s="27"/>
      <c r="F38" s="27"/>
      <c r="G38" s="27"/>
      <c r="H38" s="27"/>
    </row>
    <row r="39" spans="1:8" ht="15">
      <c r="A39" s="15" t="s">
        <v>128</v>
      </c>
      <c r="B39" s="8" t="s">
        <v>129</v>
      </c>
      <c r="C39" s="101">
        <f>SUM(C32:C38)</f>
        <v>85150253</v>
      </c>
      <c r="D39" s="27"/>
      <c r="E39" s="27"/>
      <c r="F39" s="27"/>
      <c r="G39" s="27"/>
      <c r="H39" s="105">
        <f>SUM(C39:G39)</f>
        <v>85150253</v>
      </c>
    </row>
    <row r="40" spans="1:8" ht="15">
      <c r="A40" s="13"/>
      <c r="B40" s="6"/>
      <c r="C40" s="94"/>
      <c r="D40" s="27"/>
      <c r="E40" s="27"/>
      <c r="F40" s="27"/>
      <c r="G40" s="27"/>
      <c r="H40" s="27"/>
    </row>
    <row r="41" spans="1:8" ht="15">
      <c r="A41" s="13"/>
      <c r="B41" s="6"/>
      <c r="C41" s="94"/>
      <c r="D41" s="27"/>
      <c r="E41" s="27"/>
      <c r="F41" s="27"/>
      <c r="G41" s="27"/>
      <c r="H41" s="27"/>
    </row>
    <row r="42" spans="1:8" ht="15">
      <c r="A42" s="13"/>
      <c r="B42" s="6"/>
      <c r="C42" s="94"/>
      <c r="D42" s="27"/>
      <c r="E42" s="27"/>
      <c r="F42" s="27"/>
      <c r="G42" s="27"/>
      <c r="H42" s="27"/>
    </row>
    <row r="43" spans="1:8" ht="15">
      <c r="A43" s="13"/>
      <c r="B43" s="6"/>
      <c r="C43" s="94"/>
      <c r="D43" s="27"/>
      <c r="E43" s="27"/>
      <c r="F43" s="27"/>
      <c r="G43" s="27"/>
      <c r="H43" s="27"/>
    </row>
    <row r="44" spans="1:8" ht="15">
      <c r="A44" s="15" t="s">
        <v>130</v>
      </c>
      <c r="B44" s="8" t="s">
        <v>131</v>
      </c>
      <c r="C44" s="101">
        <f>SUM(C40:C43)</f>
        <v>0</v>
      </c>
      <c r="D44" s="27"/>
      <c r="E44" s="27"/>
      <c r="F44" s="27"/>
      <c r="G44" s="27"/>
      <c r="H44" s="105">
        <f>SUM(C44:G44)</f>
        <v>0</v>
      </c>
    </row>
    <row r="45" spans="1:8" ht="15">
      <c r="A45" s="13"/>
      <c r="B45" s="6"/>
      <c r="C45" s="94"/>
      <c r="D45" s="27"/>
      <c r="E45" s="27"/>
      <c r="F45" s="27"/>
      <c r="G45" s="27"/>
      <c r="H45" s="27"/>
    </row>
    <row r="46" spans="1:8" ht="15">
      <c r="A46" s="13"/>
      <c r="B46" s="6"/>
      <c r="C46" s="94"/>
      <c r="D46" s="27"/>
      <c r="E46" s="27"/>
      <c r="F46" s="27"/>
      <c r="G46" s="27"/>
      <c r="H46" s="27"/>
    </row>
    <row r="47" spans="1:8" ht="15">
      <c r="A47" s="13"/>
      <c r="B47" s="6"/>
      <c r="C47" s="94"/>
      <c r="D47" s="27"/>
      <c r="E47" s="27"/>
      <c r="F47" s="27"/>
      <c r="G47" s="27"/>
      <c r="H47" s="27"/>
    </row>
    <row r="48" spans="1:8" ht="15">
      <c r="A48" s="13"/>
      <c r="B48" s="6"/>
      <c r="C48" s="94"/>
      <c r="D48" s="27"/>
      <c r="E48" s="27"/>
      <c r="F48" s="27"/>
      <c r="G48" s="27"/>
      <c r="H48" s="27"/>
    </row>
    <row r="49" spans="1:8" ht="15">
      <c r="A49" s="13" t="s">
        <v>132</v>
      </c>
      <c r="B49" s="6" t="s">
        <v>133</v>
      </c>
      <c r="C49" s="94">
        <f>SUM(C45:C48)</f>
        <v>0</v>
      </c>
      <c r="D49" s="27"/>
      <c r="E49" s="27"/>
      <c r="F49" s="27"/>
      <c r="G49" s="27"/>
      <c r="H49" s="105">
        <f>SUM(C49:G49)</f>
        <v>0</v>
      </c>
    </row>
    <row r="50" spans="1:8" ht="15">
      <c r="A50" s="15" t="s">
        <v>134</v>
      </c>
      <c r="B50" s="8" t="s">
        <v>135</v>
      </c>
      <c r="C50" s="101">
        <v>22990568</v>
      </c>
      <c r="D50" s="27"/>
      <c r="E50" s="27"/>
      <c r="F50" s="27"/>
      <c r="G50" s="27"/>
      <c r="H50" s="105">
        <f>SUM(C50:G50)</f>
        <v>22990568</v>
      </c>
    </row>
    <row r="51" spans="1:8" ht="15.75">
      <c r="A51" s="19" t="s">
        <v>350</v>
      </c>
      <c r="B51" s="9" t="s">
        <v>136</v>
      </c>
      <c r="C51" s="101">
        <f>SUM(C49,C44,C39,C50)</f>
        <v>108140821</v>
      </c>
      <c r="D51" s="27"/>
      <c r="E51" s="27"/>
      <c r="F51" s="27"/>
      <c r="G51" s="27"/>
      <c r="H51" s="105">
        <f>SUM(C51:G51)</f>
        <v>108140821</v>
      </c>
    </row>
    <row r="54" spans="1:7" ht="15">
      <c r="A54" s="43" t="s">
        <v>562</v>
      </c>
      <c r="B54" s="43" t="s">
        <v>563</v>
      </c>
      <c r="C54" s="43" t="s">
        <v>564</v>
      </c>
      <c r="D54" s="43" t="s">
        <v>565</v>
      </c>
      <c r="E54" s="4"/>
      <c r="F54" s="4"/>
      <c r="G54" s="4"/>
    </row>
    <row r="55" spans="1:7" ht="15">
      <c r="A55" s="42"/>
      <c r="B55" s="42"/>
      <c r="C55" s="42"/>
      <c r="D55" s="42"/>
      <c r="E55" s="4"/>
      <c r="F55" s="4"/>
      <c r="G55" s="4"/>
    </row>
    <row r="56" spans="1:7" ht="15">
      <c r="A56" s="42"/>
      <c r="B56" s="42"/>
      <c r="C56" s="42"/>
      <c r="D56" s="42"/>
      <c r="E56" s="4"/>
      <c r="F56" s="4"/>
      <c r="G56" s="4"/>
    </row>
    <row r="57" spans="1:7" ht="15">
      <c r="A57" s="42"/>
      <c r="B57" s="42"/>
      <c r="C57" s="42"/>
      <c r="D57" s="42"/>
      <c r="E57" s="4"/>
      <c r="F57" s="4"/>
      <c r="G57" s="4"/>
    </row>
    <row r="58" spans="1:7" ht="15">
      <c r="A58" s="42"/>
      <c r="B58" s="42"/>
      <c r="C58" s="42"/>
      <c r="D58" s="42"/>
      <c r="E58" s="4"/>
      <c r="F58" s="4"/>
      <c r="G58" s="4"/>
    </row>
    <row r="59" spans="1:7" ht="15">
      <c r="A59" s="13" t="s">
        <v>114</v>
      </c>
      <c r="B59" s="6" t="s">
        <v>115</v>
      </c>
      <c r="C59" s="42"/>
      <c r="D59" s="42"/>
      <c r="E59" s="4"/>
      <c r="F59" s="4"/>
      <c r="G59" s="4"/>
    </row>
    <row r="60" spans="1:7" ht="15">
      <c r="A60" s="13"/>
      <c r="B60" s="6"/>
      <c r="C60" s="42"/>
      <c r="D60" s="42"/>
      <c r="E60" s="4"/>
      <c r="F60" s="4"/>
      <c r="G60" s="4"/>
    </row>
    <row r="61" spans="1:7" ht="15">
      <c r="A61" s="13"/>
      <c r="B61" s="6"/>
      <c r="C61" s="42"/>
      <c r="D61" s="42"/>
      <c r="E61" s="4"/>
      <c r="F61" s="4"/>
      <c r="G61" s="4"/>
    </row>
    <row r="62" spans="1:7" ht="15">
      <c r="A62" s="13"/>
      <c r="B62" s="6"/>
      <c r="C62" s="42"/>
      <c r="D62" s="42"/>
      <c r="E62" s="4"/>
      <c r="F62" s="4"/>
      <c r="G62" s="4"/>
    </row>
    <row r="63" spans="1:7" ht="15">
      <c r="A63" s="13"/>
      <c r="B63" s="6"/>
      <c r="C63" s="42"/>
      <c r="D63" s="42"/>
      <c r="E63" s="4"/>
      <c r="F63" s="4"/>
      <c r="G63" s="4"/>
    </row>
    <row r="64" spans="1:7" ht="15">
      <c r="A64" s="13" t="s">
        <v>348</v>
      </c>
      <c r="B64" s="6" t="s">
        <v>116</v>
      </c>
      <c r="C64" s="42"/>
      <c r="D64" s="42"/>
      <c r="E64" s="4"/>
      <c r="F64" s="4"/>
      <c r="G64" s="4"/>
    </row>
    <row r="65" spans="1:7" ht="15">
      <c r="A65" s="13"/>
      <c r="B65" s="6"/>
      <c r="C65" s="42"/>
      <c r="D65" s="42"/>
      <c r="E65" s="4"/>
      <c r="F65" s="4"/>
      <c r="G65" s="4"/>
    </row>
    <row r="66" spans="1:7" ht="15">
      <c r="A66" s="13"/>
      <c r="B66" s="6"/>
      <c r="C66" s="42"/>
      <c r="D66" s="42"/>
      <c r="E66" s="4"/>
      <c r="F66" s="4"/>
      <c r="G66" s="4"/>
    </row>
    <row r="67" spans="1:7" ht="15">
      <c r="A67" s="13"/>
      <c r="B67" s="6"/>
      <c r="C67" s="42"/>
      <c r="D67" s="42"/>
      <c r="E67" s="4"/>
      <c r="F67" s="4"/>
      <c r="G67" s="4"/>
    </row>
    <row r="68" spans="1:7" ht="15">
      <c r="A68" s="13"/>
      <c r="B68" s="6"/>
      <c r="C68" s="42"/>
      <c r="D68" s="42"/>
      <c r="E68" s="4"/>
      <c r="F68" s="4"/>
      <c r="G68" s="4"/>
    </row>
    <row r="69" spans="1:7" ht="15">
      <c r="A69" s="5" t="s">
        <v>117</v>
      </c>
      <c r="B69" s="6" t="s">
        <v>118</v>
      </c>
      <c r="C69" s="42"/>
      <c r="D69" s="42"/>
      <c r="E69" s="4"/>
      <c r="F69" s="4"/>
      <c r="G69" s="4"/>
    </row>
    <row r="70" spans="1:7" ht="15">
      <c r="A70" s="5"/>
      <c r="B70" s="6"/>
      <c r="C70" s="42"/>
      <c r="D70" s="42"/>
      <c r="E70" s="4"/>
      <c r="F70" s="4"/>
      <c r="G70" s="4"/>
    </row>
    <row r="71" spans="1:7" ht="15">
      <c r="A71" s="5"/>
      <c r="B71" s="6"/>
      <c r="C71" s="42"/>
      <c r="D71" s="42"/>
      <c r="E71" s="4"/>
      <c r="F71" s="4"/>
      <c r="G71" s="4"/>
    </row>
    <row r="72" spans="1:7" ht="15">
      <c r="A72" s="13" t="s">
        <v>119</v>
      </c>
      <c r="B72" s="6" t="s">
        <v>120</v>
      </c>
      <c r="C72" s="42"/>
      <c r="D72" s="42"/>
      <c r="E72" s="4"/>
      <c r="F72" s="4"/>
      <c r="G72" s="4"/>
    </row>
    <row r="73" spans="1:7" ht="15.75">
      <c r="A73" s="19" t="s">
        <v>349</v>
      </c>
      <c r="B73" s="9" t="s">
        <v>127</v>
      </c>
      <c r="C73" s="42"/>
      <c r="D73" s="42"/>
      <c r="E73" s="4"/>
      <c r="F73" s="4"/>
      <c r="G73" s="4"/>
    </row>
    <row r="74" spans="1:7" ht="15.75">
      <c r="A74" s="21"/>
      <c r="B74" s="8"/>
      <c r="C74" s="42"/>
      <c r="D74" s="42"/>
      <c r="E74" s="4"/>
      <c r="F74" s="4"/>
      <c r="G74" s="4"/>
    </row>
    <row r="75" spans="1:7" ht="15.75">
      <c r="A75" s="21"/>
      <c r="B75" s="8"/>
      <c r="C75" s="42"/>
      <c r="D75" s="42"/>
      <c r="E75" s="4"/>
      <c r="F75" s="4"/>
      <c r="G75" s="4"/>
    </row>
    <row r="76" spans="1:7" ht="15.75">
      <c r="A76" s="21"/>
      <c r="B76" s="8"/>
      <c r="C76" s="42"/>
      <c r="D76" s="42"/>
      <c r="E76" s="4"/>
      <c r="F76" s="4"/>
      <c r="G76" s="4"/>
    </row>
    <row r="77" spans="1:7" ht="15.75">
      <c r="A77" s="21"/>
      <c r="B77" s="8"/>
      <c r="C77" s="42"/>
      <c r="D77" s="42"/>
      <c r="E77" s="4"/>
      <c r="F77" s="4"/>
      <c r="G77" s="4"/>
    </row>
    <row r="78" spans="1:7" ht="15">
      <c r="A78" s="13" t="s">
        <v>128</v>
      </c>
      <c r="B78" s="6" t="s">
        <v>129</v>
      </c>
      <c r="C78" s="42"/>
      <c r="D78" s="42"/>
      <c r="E78" s="4"/>
      <c r="F78" s="4"/>
      <c r="G78" s="4"/>
    </row>
    <row r="79" spans="1:7" ht="15">
      <c r="A79" s="13"/>
      <c r="B79" s="6"/>
      <c r="C79" s="42"/>
      <c r="D79" s="42"/>
      <c r="E79" s="4"/>
      <c r="F79" s="4"/>
      <c r="G79" s="4"/>
    </row>
    <row r="80" spans="1:7" ht="15">
      <c r="A80" s="13"/>
      <c r="B80" s="6"/>
      <c r="C80" s="42"/>
      <c r="D80" s="42"/>
      <c r="E80" s="4"/>
      <c r="F80" s="4"/>
      <c r="G80" s="4"/>
    </row>
    <row r="81" spans="1:7" ht="15">
      <c r="A81" s="13"/>
      <c r="B81" s="6"/>
      <c r="C81" s="42"/>
      <c r="D81" s="42"/>
      <c r="E81" s="4"/>
      <c r="F81" s="4"/>
      <c r="G81" s="4"/>
    </row>
    <row r="82" spans="1:7" ht="15">
      <c r="A82" s="13"/>
      <c r="B82" s="6"/>
      <c r="C82" s="42"/>
      <c r="D82" s="42"/>
      <c r="E82" s="4"/>
      <c r="F82" s="4"/>
      <c r="G82" s="4"/>
    </row>
    <row r="83" spans="1:7" ht="15">
      <c r="A83" s="13" t="s">
        <v>130</v>
      </c>
      <c r="B83" s="6" t="s">
        <v>131</v>
      </c>
      <c r="C83" s="42"/>
      <c r="D83" s="42"/>
      <c r="E83" s="4"/>
      <c r="F83" s="4"/>
      <c r="G83" s="4"/>
    </row>
    <row r="84" spans="1:7" ht="15">
      <c r="A84" s="13"/>
      <c r="B84" s="6"/>
      <c r="C84" s="42"/>
      <c r="D84" s="42"/>
      <c r="E84" s="4"/>
      <c r="F84" s="4"/>
      <c r="G84" s="4"/>
    </row>
    <row r="85" spans="1:7" ht="15">
      <c r="A85" s="13"/>
      <c r="B85" s="6"/>
      <c r="C85" s="42"/>
      <c r="D85" s="42"/>
      <c r="E85" s="4"/>
      <c r="F85" s="4"/>
      <c r="G85" s="4"/>
    </row>
    <row r="86" spans="1:7" ht="15">
      <c r="A86" s="13"/>
      <c r="B86" s="6"/>
      <c r="C86" s="42"/>
      <c r="D86" s="42"/>
      <c r="E86" s="4"/>
      <c r="F86" s="4"/>
      <c r="G86" s="4"/>
    </row>
    <row r="87" spans="1:7" ht="15">
      <c r="A87" s="13"/>
      <c r="B87" s="6"/>
      <c r="C87" s="42"/>
      <c r="D87" s="42"/>
      <c r="E87" s="4"/>
      <c r="F87" s="4"/>
      <c r="G87" s="4"/>
    </row>
    <row r="88" spans="1:7" ht="15">
      <c r="A88" s="13" t="s">
        <v>132</v>
      </c>
      <c r="B88" s="6" t="s">
        <v>133</v>
      </c>
      <c r="C88" s="42"/>
      <c r="D88" s="42"/>
      <c r="E88" s="4"/>
      <c r="F88" s="4"/>
      <c r="G88" s="4"/>
    </row>
    <row r="89" spans="1:7" ht="15.75">
      <c r="A89" s="19" t="s">
        <v>350</v>
      </c>
      <c r="B89" s="9" t="s">
        <v>136</v>
      </c>
      <c r="C89" s="42"/>
      <c r="D89" s="42"/>
      <c r="E89" s="4"/>
      <c r="F89" s="4"/>
      <c r="G89" s="4"/>
    </row>
    <row r="90" spans="1:7" ht="15">
      <c r="A90" s="4"/>
      <c r="B90" s="4"/>
      <c r="C90" s="4"/>
      <c r="D90" s="4"/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  <row r="92" spans="1:7" ht="15">
      <c r="A92" s="4"/>
      <c r="B92" s="4"/>
      <c r="C92" s="4"/>
      <c r="D92" s="4"/>
      <c r="E92" s="4"/>
      <c r="F92" s="4"/>
      <c r="G92" s="4"/>
    </row>
    <row r="93" spans="1:7" ht="15">
      <c r="A93" s="4"/>
      <c r="B93" s="4"/>
      <c r="C93" s="4"/>
      <c r="D93" s="4"/>
      <c r="E93" s="4"/>
      <c r="F93" s="4"/>
      <c r="G93" s="4"/>
    </row>
    <row r="94" spans="1:7" ht="15">
      <c r="A94" s="4"/>
      <c r="B94" s="4"/>
      <c r="C94" s="4"/>
      <c r="D94" s="4"/>
      <c r="E94" s="4"/>
      <c r="F94" s="4"/>
      <c r="G94" s="4"/>
    </row>
    <row r="95" spans="1:7" ht="15">
      <c r="A95" s="4"/>
      <c r="B95" s="4"/>
      <c r="C95" s="4"/>
      <c r="D95" s="4"/>
      <c r="E95" s="4"/>
      <c r="F95" s="4"/>
      <c r="G95" s="4"/>
    </row>
  </sheetData>
  <sheetProtection/>
  <mergeCells count="2">
    <mergeCell ref="A1:H1"/>
    <mergeCell ref="A2:H2"/>
  </mergeCells>
  <printOptions/>
  <pageMargins left="0.7086614173228347" right="0.21" top="0.34" bottom="0.22" header="0.13" footer="0.15"/>
  <pageSetup horizontalDpi="600" verticalDpi="600" orientation="landscape" paperSize="9" scale="70" r:id="rId1"/>
  <headerFooter>
    <oddHeader>&amp;C/2016. (  ) önkormányzati rendelet 3.1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 topLeftCell="A1">
      <selection activeCell="C9" sqref="C9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134" t="s">
        <v>573</v>
      </c>
      <c r="B1" s="138"/>
      <c r="C1" s="138"/>
      <c r="D1" s="138"/>
      <c r="E1" s="138"/>
      <c r="F1" s="138"/>
      <c r="G1" s="138"/>
      <c r="H1" s="138"/>
    </row>
    <row r="2" spans="1:8" ht="23.25" customHeight="1">
      <c r="A2" s="135" t="s">
        <v>596</v>
      </c>
      <c r="B2" s="136"/>
      <c r="C2" s="136"/>
      <c r="D2" s="136"/>
      <c r="E2" s="136"/>
      <c r="F2" s="136"/>
      <c r="G2" s="136"/>
      <c r="H2" s="136"/>
    </row>
    <row r="3" ht="18">
      <c r="A3" s="47"/>
    </row>
    <row r="5" spans="1:8" ht="60">
      <c r="A5" s="2" t="s">
        <v>11</v>
      </c>
      <c r="B5" s="3" t="s">
        <v>12</v>
      </c>
      <c r="C5" s="75" t="s">
        <v>582</v>
      </c>
      <c r="D5" s="75" t="s">
        <v>585</v>
      </c>
      <c r="E5" s="57" t="s">
        <v>567</v>
      </c>
      <c r="F5" s="57" t="s">
        <v>567</v>
      </c>
      <c r="G5" s="57" t="s">
        <v>567</v>
      </c>
      <c r="H5" s="64" t="s">
        <v>568</v>
      </c>
    </row>
    <row r="6" spans="1:8" ht="15">
      <c r="A6" s="27"/>
      <c r="B6" s="27"/>
      <c r="C6" s="105"/>
      <c r="D6" s="105"/>
      <c r="E6" s="105"/>
      <c r="F6" s="105"/>
      <c r="G6" s="105"/>
      <c r="H6" s="105"/>
    </row>
    <row r="7" spans="1:8" ht="15">
      <c r="A7" s="27"/>
      <c r="B7" s="27"/>
      <c r="C7" s="105"/>
      <c r="D7" s="105"/>
      <c r="E7" s="105"/>
      <c r="F7" s="105"/>
      <c r="G7" s="105"/>
      <c r="H7" s="105"/>
    </row>
    <row r="8" spans="1:8" ht="15">
      <c r="A8" s="27"/>
      <c r="B8" s="27"/>
      <c r="C8" s="105"/>
      <c r="D8" s="105"/>
      <c r="E8" s="105"/>
      <c r="F8" s="105"/>
      <c r="G8" s="105"/>
      <c r="H8" s="105"/>
    </row>
    <row r="9" spans="1:8" ht="15">
      <c r="A9" s="27"/>
      <c r="B9" s="27"/>
      <c r="C9" s="93">
        <v>69099015</v>
      </c>
      <c r="D9" s="105"/>
      <c r="E9" s="105"/>
      <c r="F9" s="105"/>
      <c r="G9" s="105"/>
      <c r="H9" s="105"/>
    </row>
    <row r="10" spans="1:8" ht="15">
      <c r="A10" s="15" t="s">
        <v>561</v>
      </c>
      <c r="B10" s="8" t="s">
        <v>112</v>
      </c>
      <c r="C10" s="105">
        <f>SUM(C6:C9)</f>
        <v>69099015</v>
      </c>
      <c r="D10" s="105"/>
      <c r="E10" s="105"/>
      <c r="F10" s="105"/>
      <c r="G10" s="105"/>
      <c r="H10" s="105">
        <f>SUM(C10:G10)</f>
        <v>69099015</v>
      </c>
    </row>
    <row r="11" spans="1:8" ht="15">
      <c r="A11" s="15"/>
      <c r="B11" s="8"/>
      <c r="C11" s="105"/>
      <c r="D11" s="105"/>
      <c r="E11" s="105"/>
      <c r="F11" s="105"/>
      <c r="G11" s="105"/>
      <c r="H11" s="105"/>
    </row>
    <row r="12" spans="1:8" ht="15">
      <c r="A12" s="15"/>
      <c r="B12" s="8"/>
      <c r="C12" s="105"/>
      <c r="D12" s="105"/>
      <c r="E12" s="105"/>
      <c r="F12" s="105"/>
      <c r="G12" s="105"/>
      <c r="H12" s="105"/>
    </row>
    <row r="13" spans="1:8" ht="15">
      <c r="A13" s="15"/>
      <c r="B13" s="8"/>
      <c r="C13" s="105"/>
      <c r="D13" s="105"/>
      <c r="E13" s="105"/>
      <c r="F13" s="105"/>
      <c r="G13" s="105"/>
      <c r="H13" s="105"/>
    </row>
    <row r="14" spans="1:8" ht="15">
      <c r="A14" s="15" t="s">
        <v>613</v>
      </c>
      <c r="B14" s="8"/>
      <c r="C14" s="105">
        <v>5000000</v>
      </c>
      <c r="D14" s="105"/>
      <c r="E14" s="105"/>
      <c r="F14" s="105"/>
      <c r="G14" s="105"/>
      <c r="H14" s="105"/>
    </row>
    <row r="15" spans="1:8" ht="15">
      <c r="A15" s="15" t="s">
        <v>560</v>
      </c>
      <c r="B15" s="8" t="s">
        <v>112</v>
      </c>
      <c r="C15" s="105">
        <f>SUM(C11:C14)</f>
        <v>5000000</v>
      </c>
      <c r="D15" s="105"/>
      <c r="E15" s="105"/>
      <c r="F15" s="105"/>
      <c r="G15" s="105"/>
      <c r="H15" s="105">
        <f>SUM(C15:G15)</f>
        <v>5000000</v>
      </c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  <headerFooter>
    <oddHeader>&amp;R/2016. (  ) önkormányzati redelet 4.1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B1">
      <selection activeCell="E7" sqref="E7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134" t="s">
        <v>573</v>
      </c>
      <c r="B1" s="136"/>
      <c r="C1" s="136"/>
      <c r="D1" s="136"/>
      <c r="E1" s="136"/>
      <c r="F1" s="136"/>
      <c r="G1" s="136"/>
    </row>
    <row r="2" spans="1:7" ht="25.5" customHeight="1">
      <c r="A2" s="139" t="s">
        <v>586</v>
      </c>
      <c r="B2" s="136"/>
      <c r="C2" s="136"/>
      <c r="D2" s="136"/>
      <c r="E2" s="136"/>
      <c r="F2" s="136"/>
      <c r="G2" s="136"/>
    </row>
    <row r="3" spans="1:7" ht="21.75" customHeight="1">
      <c r="A3" s="67"/>
      <c r="B3" s="63"/>
      <c r="C3" s="63"/>
      <c r="D3" s="63"/>
      <c r="E3" s="63"/>
      <c r="F3" s="63"/>
      <c r="G3" s="63"/>
    </row>
    <row r="4" ht="16.5" customHeight="1">
      <c r="A4" s="4" t="s">
        <v>566</v>
      </c>
    </row>
    <row r="5" spans="1:7" ht="42" customHeight="1">
      <c r="A5" s="43" t="s">
        <v>562</v>
      </c>
      <c r="B5" s="3" t="s">
        <v>12</v>
      </c>
      <c r="C5" s="91" t="s">
        <v>587</v>
      </c>
      <c r="D5" s="91" t="s">
        <v>588</v>
      </c>
      <c r="E5" s="91" t="s">
        <v>589</v>
      </c>
      <c r="F5" s="65" t="s">
        <v>2</v>
      </c>
      <c r="G5" s="43" t="s">
        <v>3</v>
      </c>
    </row>
    <row r="6" spans="1:7" ht="26.25" customHeight="1">
      <c r="A6" s="66" t="s">
        <v>0</v>
      </c>
      <c r="B6" s="5" t="s">
        <v>165</v>
      </c>
      <c r="C6" s="94">
        <v>100887380</v>
      </c>
      <c r="D6" s="94">
        <v>69353726</v>
      </c>
      <c r="E6" s="94">
        <v>47166573</v>
      </c>
      <c r="F6" s="94"/>
      <c r="G6" s="94">
        <f>SUM(C6:F6)</f>
        <v>217407679</v>
      </c>
    </row>
    <row r="7" spans="1:7" ht="26.25" customHeight="1">
      <c r="A7" s="66" t="s">
        <v>1</v>
      </c>
      <c r="B7" s="5" t="s">
        <v>165</v>
      </c>
      <c r="C7" s="94"/>
      <c r="D7" s="94"/>
      <c r="E7" s="94"/>
      <c r="F7" s="94"/>
      <c r="G7" s="94">
        <f>SUM(C7:F7)</f>
        <v>0</v>
      </c>
    </row>
    <row r="8" spans="1:7" ht="22.5" customHeight="1">
      <c r="A8" s="43" t="s">
        <v>4</v>
      </c>
      <c r="B8" s="43"/>
      <c r="C8" s="94">
        <f>SUM(C6:C7)</f>
        <v>100887380</v>
      </c>
      <c r="D8" s="94">
        <f>SUM(D6:D7)</f>
        <v>69353726</v>
      </c>
      <c r="E8" s="94">
        <f>SUM(E6:E7)</f>
        <v>47166573</v>
      </c>
      <c r="F8" s="94">
        <f>SUM(F6:F7)</f>
        <v>0</v>
      </c>
      <c r="G8" s="94">
        <f>SUM(C8:F8)</f>
        <v>217407679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Header>&amp;R/2016. (  ) önkormányzati redelet 5.1 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.</cp:lastModifiedBy>
  <cp:lastPrinted>2016-09-20T09:45:33Z</cp:lastPrinted>
  <dcterms:created xsi:type="dcterms:W3CDTF">2014-01-03T21:48:14Z</dcterms:created>
  <dcterms:modified xsi:type="dcterms:W3CDTF">2016-10-21T10:00:00Z</dcterms:modified>
  <cp:category/>
  <cp:version/>
  <cp:contentType/>
  <cp:contentStatus/>
</cp:coreProperties>
</file>